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0"/>
  </bookViews>
  <sheets>
    <sheet name="calculador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<sst xmlns="http://schemas.openxmlformats.org/spreadsheetml/2006/main" count="21" uniqueCount="21">
  <si>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mes</t>
  </si>
  <si>
    <t>años</t>
  </si>
  <si>
    <t>numerador</t>
  </si>
  <si>
    <t>ANUAL</t>
  </si>
  <si>
    <t>MENSUAL</t>
  </si>
  <si>
    <t>interes anual (%)</t>
  </si>
  <si>
    <t>euribor  (%)</t>
  </si>
  <si>
    <t>diferencial (%)</t>
  </si>
  <si>
    <t>plazo (meses)</t>
  </si>
  <si>
    <t>capital hipotecado</t>
  </si>
  <si>
    <t>AÑO</t>
  </si>
  <si>
    <t>Ayuda subsidiación de intereses por cada 10.000 € de prestamo</t>
  </si>
  <si>
    <t>Cuota mensual</t>
  </si>
  <si>
    <t xml:space="preserve">Cuota final </t>
  </si>
  <si>
    <t>capital pendiente</t>
  </si>
  <si>
    <t>pago de intereses</t>
  </si>
  <si>
    <t>amortización de capital</t>
  </si>
  <si>
    <t>Cuota</t>
  </si>
  <si>
    <t xml:space="preserve">CALCULADORA DE CUOTAS </t>
  </si>
  <si>
    <t xml:space="preserve"> - ayuda subsidiación mensual</t>
  </si>
  <si>
    <t>Calcula la cuota mensual que pagarás modificando solo los campos resaltados en azul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</si>
</sst>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0\ _€_-;\-* #,##0.0000\ _€_-;_-* &quot;-&quot;??\ _€_-;_-@_-"/>
    <numFmt numFmtId="165" formatCode="0.00000000"/>
    <numFmt numFmtId="166" formatCode="_-* #,##0.000\ _€_-;\-* #,##0.000\ _€_-;_-* &quot;-&quot;??\ _€_-;_-@_-"/>
    <numFmt numFmtId="167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.5"/>
      <color theme="10"/>
      <name val="Arial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43" fontId="0" fillId="0" borderId="10" xfId="48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43" fontId="0" fillId="0" borderId="14" xfId="48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3" fontId="0" fillId="0" borderId="17" xfId="48" applyFont="1" applyBorder="1" applyAlignment="1">
      <alignment/>
    </xf>
    <xf numFmtId="0" fontId="2" fillId="17" borderId="18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43" fontId="0" fillId="33" borderId="0" xfId="48" applyFont="1" applyFill="1" applyAlignment="1">
      <alignment/>
    </xf>
    <xf numFmtId="2" fontId="0" fillId="33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44" fontId="0" fillId="33" borderId="0" xfId="0" applyNumberFormat="1" applyFill="1" applyAlignment="1">
      <alignment/>
    </xf>
    <xf numFmtId="44" fontId="2" fillId="33" borderId="0" xfId="50" applyFont="1" applyFill="1" applyAlignment="1">
      <alignment/>
    </xf>
    <xf numFmtId="43" fontId="2" fillId="18" borderId="19" xfId="48" applyFont="1" applyFill="1" applyBorder="1" applyAlignment="1">
      <alignment/>
    </xf>
    <xf numFmtId="43" fontId="2" fillId="18" borderId="20" xfId="48" applyFont="1" applyFill="1" applyBorder="1" applyAlignment="1">
      <alignment/>
    </xf>
    <xf numFmtId="2" fontId="2" fillId="18" borderId="21" xfId="48" applyNumberFormat="1" applyFont="1" applyFill="1" applyBorder="1" applyAlignment="1">
      <alignment/>
    </xf>
    <xf numFmtId="0" fontId="45" fillId="33" borderId="0" xfId="0" applyFont="1" applyFill="1" applyAlignment="1">
      <alignment/>
    </xf>
    <xf numFmtId="165" fontId="45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44" fontId="0" fillId="33" borderId="0" xfId="0" applyNumberFormat="1" applyFill="1" applyBorder="1" applyAlignment="1">
      <alignment/>
    </xf>
    <xf numFmtId="43" fontId="45" fillId="33" borderId="0" xfId="0" applyNumberFormat="1" applyFont="1" applyFill="1" applyAlignment="1">
      <alignment/>
    </xf>
    <xf numFmtId="44" fontId="46" fillId="33" borderId="0" xfId="50" applyFont="1" applyFill="1" applyAlignment="1">
      <alignment/>
    </xf>
    <xf numFmtId="44" fontId="0" fillId="33" borderId="0" xfId="50" applyFont="1" applyFill="1" applyAlignment="1">
      <alignment/>
    </xf>
    <xf numFmtId="2" fontId="0" fillId="33" borderId="0" xfId="48" applyNumberFormat="1" applyFont="1" applyFill="1" applyAlignment="1">
      <alignment horizontal="right"/>
    </xf>
    <xf numFmtId="2" fontId="2" fillId="33" borderId="0" xfId="0" applyNumberFormat="1" applyFont="1" applyFill="1" applyAlignment="1">
      <alignment horizontal="right"/>
    </xf>
    <xf numFmtId="44" fontId="3" fillId="18" borderId="21" xfId="50" applyFont="1" applyFill="1" applyBorder="1" applyAlignment="1">
      <alignment/>
    </xf>
    <xf numFmtId="2" fontId="4" fillId="18" borderId="21" xfId="48" applyNumberFormat="1" applyFont="1" applyFill="1" applyBorder="1" applyAlignment="1">
      <alignment horizontal="right"/>
    </xf>
    <xf numFmtId="0" fontId="3" fillId="34" borderId="19" xfId="0" applyFont="1" applyFill="1" applyBorder="1" applyAlignment="1">
      <alignment/>
    </xf>
    <xf numFmtId="44" fontId="3" fillId="34" borderId="21" xfId="50" applyFont="1" applyFill="1" applyBorder="1" applyAlignment="1">
      <alignment/>
    </xf>
    <xf numFmtId="0" fontId="4" fillId="17" borderId="19" xfId="0" applyFont="1" applyFill="1" applyBorder="1" applyAlignment="1">
      <alignment/>
    </xf>
    <xf numFmtId="0" fontId="2" fillId="17" borderId="11" xfId="0" applyFont="1" applyFill="1" applyBorder="1" applyAlignment="1">
      <alignment horizontal="center"/>
    </xf>
    <xf numFmtId="0" fontId="2" fillId="17" borderId="13" xfId="0" applyFont="1" applyFill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2" fillId="17" borderId="0" xfId="0" applyFont="1" applyFill="1" applyAlignment="1">
      <alignment horizontal="center"/>
    </xf>
    <xf numFmtId="0" fontId="2" fillId="17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17" borderId="23" xfId="0" applyFont="1" applyFill="1" applyBorder="1" applyAlignment="1">
      <alignment horizontal="center" vertical="center" wrapText="1"/>
    </xf>
    <xf numFmtId="0" fontId="2" fillId="17" borderId="24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44" fontId="4" fillId="18" borderId="10" xfId="50" applyFont="1" applyFill="1" applyBorder="1" applyAlignment="1">
      <alignment horizontal="center" vertical="center" wrapText="1"/>
    </xf>
    <xf numFmtId="44" fontId="4" fillId="18" borderId="14" xfId="50" applyFont="1" applyFill="1" applyBorder="1" applyAlignment="1">
      <alignment horizontal="center" vertical="center" wrapText="1"/>
    </xf>
    <xf numFmtId="44" fontId="4" fillId="18" borderId="17" xfId="50" applyFont="1" applyFill="1" applyBorder="1" applyAlignment="1">
      <alignment horizontal="center" vertical="center" wrapText="1"/>
    </xf>
    <xf numFmtId="0" fontId="2" fillId="17" borderId="25" xfId="0" applyFont="1" applyFill="1" applyBorder="1" applyAlignment="1">
      <alignment horizontal="center" vertical="center" wrapText="1"/>
    </xf>
    <xf numFmtId="0" fontId="2" fillId="17" borderId="26" xfId="0" applyFont="1" applyFill="1" applyBorder="1" applyAlignment="1">
      <alignment horizontal="center" vertical="center" wrapText="1"/>
    </xf>
    <xf numFmtId="0" fontId="2" fillId="17" borderId="27" xfId="0" applyFont="1" applyFill="1" applyBorder="1" applyAlignment="1">
      <alignment horizontal="center" vertical="center" wrapText="1"/>
    </xf>
    <xf numFmtId="0" fontId="2" fillId="17" borderId="28" xfId="0" applyFont="1" applyFill="1" applyBorder="1" applyAlignment="1">
      <alignment horizontal="center" vertical="center" wrapText="1"/>
    </xf>
    <xf numFmtId="0" fontId="2" fillId="17" borderId="27" xfId="0" applyFont="1" applyFill="1" applyBorder="1" applyAlignment="1">
      <alignment horizontal="center" vertical="center"/>
    </xf>
    <xf numFmtId="0" fontId="2" fillId="17" borderId="28" xfId="0" applyFont="1" applyFill="1" applyBorder="1" applyAlignment="1">
      <alignment horizontal="center" vertical="center"/>
    </xf>
    <xf numFmtId="43" fontId="2" fillId="17" borderId="29" xfId="48" applyFont="1" applyFill="1" applyBorder="1" applyAlignment="1">
      <alignment horizontal="center" vertical="center"/>
    </xf>
    <xf numFmtId="43" fontId="2" fillId="17" borderId="3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09"/>
  <sheetViews>
    <sheetView tabSelected="1" zoomScale="115" zoomScaleNormal="115" zoomScalePageLayoutView="0" workbookViewId="0" topLeftCell="A1">
      <selection activeCell="C9" sqref="C9"/>
    </sheetView>
  </sheetViews>
  <sheetFormatPr defaultColWidth="11.421875" defaultRowHeight="12.75"/>
  <cols>
    <col min="1" max="1" width="4.28125" style="13" customWidth="1"/>
    <col min="2" max="2" width="27.140625" style="13" customWidth="1"/>
    <col min="3" max="3" width="19.421875" style="13" bestFit="1" customWidth="1"/>
    <col min="4" max="4" width="3.00390625" style="13" customWidth="1"/>
    <col min="5" max="5" width="2.8515625" style="13" customWidth="1"/>
    <col min="6" max="6" width="3.28125" style="13" customWidth="1"/>
    <col min="7" max="7" width="4.8515625" style="13" customWidth="1"/>
    <col min="8" max="8" width="11.421875" style="13" customWidth="1"/>
    <col min="9" max="9" width="14.57421875" style="13" bestFit="1" customWidth="1"/>
    <col min="10" max="10" width="15.57421875" style="13" bestFit="1" customWidth="1"/>
    <col min="11" max="11" width="16.8515625" style="13" bestFit="1" customWidth="1"/>
    <col min="12" max="12" width="17.57421875" style="14" customWidth="1"/>
    <col min="13" max="13" width="12.421875" style="13" bestFit="1" customWidth="1"/>
    <col min="14" max="16384" width="11.421875" style="13" customWidth="1"/>
  </cols>
  <sheetData>
    <row r="1" ht="13.5" thickBot="1"/>
    <row r="2" spans="2:12" ht="12.75">
      <c r="B2" s="49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2:12" ht="12.75">
      <c r="B3" s="52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2:12" ht="13.5" thickBot="1">
      <c r="B4" s="55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ht="13.5" thickBot="1"/>
    <row r="6" spans="2:12" ht="12.75" customHeight="1">
      <c r="B6" s="58" t="s">
        <v>20</v>
      </c>
      <c r="C6" s="59"/>
      <c r="I6" s="68" t="s">
        <v>15</v>
      </c>
      <c r="J6" s="70" t="s">
        <v>16</v>
      </c>
      <c r="K6" s="72" t="s">
        <v>17</v>
      </c>
      <c r="L6" s="74" t="s">
        <v>14</v>
      </c>
    </row>
    <row r="7" spans="2:12" ht="13.5" thickBot="1">
      <c r="B7" s="60"/>
      <c r="C7" s="61"/>
      <c r="I7" s="69"/>
      <c r="J7" s="71"/>
      <c r="K7" s="73"/>
      <c r="L7" s="75"/>
    </row>
    <row r="8" spans="6:12" ht="13.5" thickBot="1">
      <c r="F8" s="15"/>
      <c r="G8" s="10" t="s">
        <v>10</v>
      </c>
      <c r="H8" s="10" t="s">
        <v>0</v>
      </c>
      <c r="I8" s="11"/>
      <c r="J8" s="12"/>
      <c r="K8" s="12"/>
      <c r="L8" s="6">
        <f>+C10</f>
        <v>112500</v>
      </c>
    </row>
    <row r="9" spans="7:12" ht="13.5" thickBot="1">
      <c r="G9" s="44">
        <v>1</v>
      </c>
      <c r="H9" s="40">
        <v>1</v>
      </c>
      <c r="I9" s="2">
        <f aca="true" t="shared" si="0" ref="I9:I72">+L8*$V$37</f>
        <v>187.5</v>
      </c>
      <c r="J9" s="3">
        <f>+C20-I9</f>
        <v>289.3361309745675</v>
      </c>
      <c r="K9" s="3">
        <f>+I9+J9</f>
        <v>476.8361309745675</v>
      </c>
      <c r="L9" s="1">
        <f>+L8-J9</f>
        <v>112210.66386902543</v>
      </c>
    </row>
    <row r="10" spans="2:12" ht="18.75" thickBot="1">
      <c r="B10" s="39" t="s">
        <v>9</v>
      </c>
      <c r="C10" s="35">
        <v>112500</v>
      </c>
      <c r="G10" s="45"/>
      <c r="H10" s="41">
        <f>+H9+1</f>
        <v>2</v>
      </c>
      <c r="I10" s="4">
        <f t="shared" si="0"/>
        <v>187.0177731150424</v>
      </c>
      <c r="J10" s="5">
        <f>+K10-I10</f>
        <v>289.8183578595251</v>
      </c>
      <c r="K10" s="5">
        <f>+K9</f>
        <v>476.8361309745675</v>
      </c>
      <c r="L10" s="6">
        <f aca="true" t="shared" si="1" ref="L10:L73">+L9-J10</f>
        <v>111920.84551116591</v>
      </c>
    </row>
    <row r="11" spans="2:12" ht="13.5" thickBot="1">
      <c r="B11" s="13" t="s">
        <v>5</v>
      </c>
      <c r="C11" s="33">
        <f>+C12+C13</f>
        <v>2</v>
      </c>
      <c r="G11" s="45"/>
      <c r="H11" s="41">
        <f aca="true" t="shared" si="2" ref="H11:H74">+H10+1</f>
        <v>3</v>
      </c>
      <c r="I11" s="4">
        <f t="shared" si="0"/>
        <v>186.53474251860985</v>
      </c>
      <c r="J11" s="5">
        <f aca="true" t="shared" si="3" ref="J11:J74">+K11-I11</f>
        <v>290.30138845595764</v>
      </c>
      <c r="K11" s="5">
        <f aca="true" t="shared" si="4" ref="K11:K74">+K10</f>
        <v>476.8361309745675</v>
      </c>
      <c r="L11" s="6">
        <f t="shared" si="1"/>
        <v>111630.54412270995</v>
      </c>
    </row>
    <row r="12" spans="2:25" ht="18.75" thickBot="1">
      <c r="B12" s="39" t="s">
        <v>6</v>
      </c>
      <c r="C12" s="36">
        <v>0.75</v>
      </c>
      <c r="G12" s="45"/>
      <c r="H12" s="41">
        <f t="shared" si="2"/>
        <v>4</v>
      </c>
      <c r="I12" s="4">
        <f t="shared" si="0"/>
        <v>186.05090687118323</v>
      </c>
      <c r="J12" s="5">
        <f t="shared" si="3"/>
        <v>290.7852241033843</v>
      </c>
      <c r="K12" s="5">
        <f t="shared" si="4"/>
        <v>476.8361309745675</v>
      </c>
      <c r="L12" s="6">
        <f t="shared" si="1"/>
        <v>111339.75889860657</v>
      </c>
      <c r="W12" s="24">
        <f>+C11/12</f>
        <v>0.16666666666666666</v>
      </c>
      <c r="X12" s="24"/>
      <c r="Y12" s="16"/>
    </row>
    <row r="13" spans="2:24" ht="12.75">
      <c r="B13" s="13" t="s">
        <v>7</v>
      </c>
      <c r="C13" s="34">
        <v>1.25</v>
      </c>
      <c r="G13" s="45"/>
      <c r="H13" s="41">
        <f t="shared" si="2"/>
        <v>5</v>
      </c>
      <c r="I13" s="4">
        <f t="shared" si="0"/>
        <v>185.56626483101093</v>
      </c>
      <c r="J13" s="5">
        <f t="shared" si="3"/>
        <v>291.26986614355656</v>
      </c>
      <c r="K13" s="5">
        <f t="shared" si="4"/>
        <v>476.8361309745675</v>
      </c>
      <c r="L13" s="6">
        <f t="shared" si="1"/>
        <v>111048.48903246301</v>
      </c>
      <c r="W13" s="24"/>
      <c r="X13" s="24"/>
    </row>
    <row r="14" spans="2:24" ht="12.75" customHeight="1">
      <c r="B14" s="13" t="s">
        <v>8</v>
      </c>
      <c r="C14" s="17">
        <f>12*C15</f>
        <v>300</v>
      </c>
      <c r="G14" s="45"/>
      <c r="H14" s="41">
        <f>+H13+1</f>
        <v>6</v>
      </c>
      <c r="I14" s="4">
        <f t="shared" si="0"/>
        <v>185.08081505410502</v>
      </c>
      <c r="J14" s="5">
        <f t="shared" si="3"/>
        <v>291.75531592046246</v>
      </c>
      <c r="K14" s="5">
        <f>+K13</f>
        <v>476.8361309745675</v>
      </c>
      <c r="L14" s="6">
        <f>+L13-J14</f>
        <v>110756.73371654254</v>
      </c>
      <c r="W14" s="24"/>
      <c r="X14" s="24"/>
    </row>
    <row r="15" spans="2:24" ht="12.75" customHeight="1" thickBot="1">
      <c r="B15" s="13" t="s">
        <v>1</v>
      </c>
      <c r="C15" s="17">
        <v>25</v>
      </c>
      <c r="G15" s="45"/>
      <c r="H15" s="41">
        <f t="shared" si="2"/>
        <v>7</v>
      </c>
      <c r="I15" s="4">
        <f t="shared" si="0"/>
        <v>184.59455619423755</v>
      </c>
      <c r="J15" s="5">
        <f t="shared" si="3"/>
        <v>292.2415747803299</v>
      </c>
      <c r="K15" s="5">
        <f t="shared" si="4"/>
        <v>476.8361309745675</v>
      </c>
      <c r="L15" s="6">
        <f t="shared" si="1"/>
        <v>110464.49214176221</v>
      </c>
      <c r="W15" s="24"/>
      <c r="X15" s="24"/>
    </row>
    <row r="16" spans="2:24" ht="13.5" customHeight="1">
      <c r="B16" s="62" t="s">
        <v>11</v>
      </c>
      <c r="C16" s="65">
        <v>150</v>
      </c>
      <c r="G16" s="45"/>
      <c r="H16" s="41">
        <f t="shared" si="2"/>
        <v>8</v>
      </c>
      <c r="I16" s="4">
        <f t="shared" si="0"/>
        <v>184.107486902937</v>
      </c>
      <c r="J16" s="5">
        <f t="shared" si="3"/>
        <v>292.72864407163047</v>
      </c>
      <c r="K16" s="5">
        <f t="shared" si="4"/>
        <v>476.8361309745675</v>
      </c>
      <c r="L16" s="6">
        <f t="shared" si="1"/>
        <v>110171.76349769058</v>
      </c>
      <c r="W16" s="24"/>
      <c r="X16" s="24"/>
    </row>
    <row r="17" spans="2:24" ht="12.75">
      <c r="B17" s="63"/>
      <c r="C17" s="66"/>
      <c r="G17" s="45"/>
      <c r="H17" s="41">
        <f t="shared" si="2"/>
        <v>9</v>
      </c>
      <c r="I17" s="4">
        <f t="shared" si="0"/>
        <v>183.6196058294843</v>
      </c>
      <c r="J17" s="5">
        <f t="shared" si="3"/>
        <v>293.2165251450832</v>
      </c>
      <c r="K17" s="5">
        <f t="shared" si="4"/>
        <v>476.8361309745675</v>
      </c>
      <c r="L17" s="6">
        <f t="shared" si="1"/>
        <v>109878.5469725455</v>
      </c>
      <c r="W17" s="24"/>
      <c r="X17" s="24"/>
    </row>
    <row r="18" spans="2:24" ht="13.5" thickBot="1">
      <c r="B18" s="64"/>
      <c r="C18" s="67"/>
      <c r="G18" s="45"/>
      <c r="H18" s="41">
        <f t="shared" si="2"/>
        <v>10</v>
      </c>
      <c r="I18" s="4">
        <f t="shared" si="0"/>
        <v>183.13091162090916</v>
      </c>
      <c r="J18" s="5">
        <f t="shared" si="3"/>
        <v>293.7052193536583</v>
      </c>
      <c r="K18" s="5">
        <f t="shared" si="4"/>
        <v>476.8361309745675</v>
      </c>
      <c r="L18" s="6">
        <f t="shared" si="1"/>
        <v>109584.84175319184</v>
      </c>
      <c r="W18" s="24">
        <f>1+V37</f>
        <v>1.0016666666666667</v>
      </c>
      <c r="X18" s="24">
        <f>+W18^-C14</f>
        <v>0.6067831529108676</v>
      </c>
    </row>
    <row r="19" spans="3:24" ht="12.75">
      <c r="C19" s="32"/>
      <c r="G19" s="45"/>
      <c r="H19" s="41">
        <f t="shared" si="2"/>
        <v>11</v>
      </c>
      <c r="I19" s="4">
        <f t="shared" si="0"/>
        <v>182.64140292198638</v>
      </c>
      <c r="J19" s="5">
        <f t="shared" si="3"/>
        <v>294.1947280525811</v>
      </c>
      <c r="K19" s="5">
        <f t="shared" si="4"/>
        <v>476.8361309745675</v>
      </c>
      <c r="L19" s="6">
        <f t="shared" si="1"/>
        <v>109290.64702513926</v>
      </c>
      <c r="W19" s="24"/>
      <c r="X19" s="24"/>
    </row>
    <row r="20" spans="2:24" ht="13.5" thickBot="1">
      <c r="B20" s="17" t="s">
        <v>12</v>
      </c>
      <c r="C20" s="20">
        <f>+V36/V39</f>
        <v>476.8361309745675</v>
      </c>
      <c r="G20" s="45"/>
      <c r="H20" s="42">
        <f t="shared" si="2"/>
        <v>12</v>
      </c>
      <c r="I20" s="7">
        <f t="shared" si="0"/>
        <v>182.1510783752321</v>
      </c>
      <c r="J20" s="8">
        <f t="shared" si="3"/>
        <v>294.6850525993354</v>
      </c>
      <c r="K20" s="8">
        <f t="shared" si="4"/>
        <v>476.8361309745675</v>
      </c>
      <c r="L20" s="9">
        <f t="shared" si="1"/>
        <v>108995.96197253992</v>
      </c>
      <c r="W20" s="24"/>
      <c r="X20" s="24"/>
    </row>
    <row r="21" spans="2:24" ht="13.5" thickBot="1">
      <c r="B21" s="17" t="s">
        <v>19</v>
      </c>
      <c r="C21" s="32">
        <f>+P57</f>
        <v>140.625</v>
      </c>
      <c r="G21" s="44">
        <v>2</v>
      </c>
      <c r="H21" s="40">
        <f t="shared" si="2"/>
        <v>13</v>
      </c>
      <c r="I21" s="2">
        <f t="shared" si="0"/>
        <v>181.65993662089986</v>
      </c>
      <c r="J21" s="3">
        <f t="shared" si="3"/>
        <v>295.1761943536676</v>
      </c>
      <c r="K21" s="3">
        <f t="shared" si="4"/>
        <v>476.8361309745675</v>
      </c>
      <c r="L21" s="1">
        <f t="shared" si="1"/>
        <v>108700.78577818625</v>
      </c>
      <c r="W21" s="24"/>
      <c r="X21" s="24"/>
    </row>
    <row r="22" spans="2:24" ht="18.75" thickBot="1">
      <c r="B22" s="37" t="s">
        <v>13</v>
      </c>
      <c r="C22" s="38">
        <f>+C20-C21</f>
        <v>336.2111309745675</v>
      </c>
      <c r="G22" s="47"/>
      <c r="H22" s="41">
        <f t="shared" si="2"/>
        <v>14</v>
      </c>
      <c r="I22" s="4">
        <f t="shared" si="0"/>
        <v>181.1679762969771</v>
      </c>
      <c r="J22" s="5">
        <f t="shared" si="3"/>
        <v>295.6681546775904</v>
      </c>
      <c r="K22" s="5">
        <f t="shared" si="4"/>
        <v>476.8361309745675</v>
      </c>
      <c r="L22" s="6">
        <f t="shared" si="1"/>
        <v>108405.11762350866</v>
      </c>
      <c r="W22" s="24"/>
      <c r="X22" s="24"/>
    </row>
    <row r="23" spans="7:24" ht="12.75">
      <c r="G23" s="47"/>
      <c r="H23" s="41">
        <f t="shared" si="2"/>
        <v>15</v>
      </c>
      <c r="I23" s="4">
        <f t="shared" si="0"/>
        <v>180.6751960391811</v>
      </c>
      <c r="J23" s="5">
        <f t="shared" si="3"/>
        <v>296.1609349353864</v>
      </c>
      <c r="K23" s="5">
        <f t="shared" si="4"/>
        <v>476.8361309745675</v>
      </c>
      <c r="L23" s="6">
        <f t="shared" si="1"/>
        <v>108108.95668857328</v>
      </c>
      <c r="W23" s="24"/>
      <c r="X23" s="24"/>
    </row>
    <row r="24" spans="7:12" ht="12.75">
      <c r="G24" s="47"/>
      <c r="H24" s="41">
        <f t="shared" si="2"/>
        <v>16</v>
      </c>
      <c r="I24" s="4">
        <f t="shared" si="0"/>
        <v>180.18159448095545</v>
      </c>
      <c r="J24" s="5">
        <f t="shared" si="3"/>
        <v>296.654536493612</v>
      </c>
      <c r="K24" s="5">
        <f t="shared" si="4"/>
        <v>476.8361309745675</v>
      </c>
      <c r="L24" s="6">
        <f t="shared" si="1"/>
        <v>107812.30215207966</v>
      </c>
    </row>
    <row r="25" spans="7:12" ht="12.75">
      <c r="G25" s="47"/>
      <c r="H25" s="41">
        <f t="shared" si="2"/>
        <v>17</v>
      </c>
      <c r="I25" s="4">
        <f t="shared" si="0"/>
        <v>179.6871702534661</v>
      </c>
      <c r="J25" s="5">
        <f t="shared" si="3"/>
        <v>297.1489607211014</v>
      </c>
      <c r="K25" s="5">
        <f t="shared" si="4"/>
        <v>476.8361309745675</v>
      </c>
      <c r="L25" s="6">
        <f t="shared" si="1"/>
        <v>107515.15319135856</v>
      </c>
    </row>
    <row r="26" spans="7:12" ht="12.75">
      <c r="G26" s="47"/>
      <c r="H26" s="41">
        <f t="shared" si="2"/>
        <v>18</v>
      </c>
      <c r="I26" s="4">
        <f t="shared" si="0"/>
        <v>179.1919219855976</v>
      </c>
      <c r="J26" s="5">
        <f t="shared" si="3"/>
        <v>297.6442089889699</v>
      </c>
      <c r="K26" s="5">
        <f t="shared" si="4"/>
        <v>476.8361309745675</v>
      </c>
      <c r="L26" s="6">
        <f t="shared" si="1"/>
        <v>107217.50898236959</v>
      </c>
    </row>
    <row r="27" spans="1:12" ht="12.75">
      <c r="A27" s="26"/>
      <c r="G27" s="47"/>
      <c r="H27" s="41">
        <f t="shared" si="2"/>
        <v>19</v>
      </c>
      <c r="I27" s="4">
        <f t="shared" si="0"/>
        <v>178.6958483039493</v>
      </c>
      <c r="J27" s="5">
        <f t="shared" si="3"/>
        <v>298.14028267061815</v>
      </c>
      <c r="K27" s="5">
        <f t="shared" si="4"/>
        <v>476.8361309745675</v>
      </c>
      <c r="L27" s="6">
        <f t="shared" si="1"/>
        <v>106919.36869969897</v>
      </c>
    </row>
    <row r="28" spans="1:12" ht="12.75">
      <c r="A28" s="28"/>
      <c r="G28" s="47"/>
      <c r="H28" s="41">
        <f t="shared" si="2"/>
        <v>20</v>
      </c>
      <c r="I28" s="4">
        <f t="shared" si="0"/>
        <v>178.1989478328316</v>
      </c>
      <c r="J28" s="5">
        <f t="shared" si="3"/>
        <v>298.6371831417359</v>
      </c>
      <c r="K28" s="5">
        <f t="shared" si="4"/>
        <v>476.8361309745675</v>
      </c>
      <c r="L28" s="6">
        <f t="shared" si="1"/>
        <v>106620.73151655724</v>
      </c>
    </row>
    <row r="29" spans="1:23" ht="12.75">
      <c r="A29" s="28"/>
      <c r="G29" s="47"/>
      <c r="H29" s="41">
        <f t="shared" si="2"/>
        <v>21</v>
      </c>
      <c r="I29" s="4">
        <f t="shared" si="0"/>
        <v>177.70121919426205</v>
      </c>
      <c r="J29" s="5">
        <f t="shared" si="3"/>
        <v>299.1349117803054</v>
      </c>
      <c r="K29" s="5">
        <f t="shared" si="4"/>
        <v>476.8361309745675</v>
      </c>
      <c r="L29" s="6">
        <f t="shared" si="1"/>
        <v>106321.59660477693</v>
      </c>
      <c r="W29" s="24">
        <v>10000</v>
      </c>
    </row>
    <row r="30" spans="1:24" ht="12.75">
      <c r="A30" s="28"/>
      <c r="G30" s="47"/>
      <c r="H30" s="41">
        <f t="shared" si="2"/>
        <v>22</v>
      </c>
      <c r="I30" s="4">
        <f t="shared" si="0"/>
        <v>177.20266100796155</v>
      </c>
      <c r="J30" s="5">
        <f t="shared" si="3"/>
        <v>299.63346996660596</v>
      </c>
      <c r="K30" s="5">
        <f t="shared" si="4"/>
        <v>476.8361309745675</v>
      </c>
      <c r="L30" s="6">
        <f t="shared" si="1"/>
        <v>106021.96313481033</v>
      </c>
      <c r="X30" s="27"/>
    </row>
    <row r="31" spans="7:24" ht="12.75">
      <c r="G31" s="47"/>
      <c r="H31" s="41">
        <f>+H30+1</f>
        <v>23</v>
      </c>
      <c r="I31" s="4">
        <f t="shared" si="0"/>
        <v>176.70327189135054</v>
      </c>
      <c r="J31" s="5">
        <f t="shared" si="3"/>
        <v>300.13285908321694</v>
      </c>
      <c r="K31" s="5">
        <f>+K30</f>
        <v>476.8361309745675</v>
      </c>
      <c r="L31" s="6">
        <f>+L30-J31</f>
        <v>105721.83027572712</v>
      </c>
      <c r="W31" s="30">
        <f>+L8</f>
        <v>112500</v>
      </c>
      <c r="X31" s="27"/>
    </row>
    <row r="32" spans="7:24" ht="13.5" thickBot="1">
      <c r="G32" s="48"/>
      <c r="H32" s="42">
        <f t="shared" si="2"/>
        <v>24</v>
      </c>
      <c r="I32" s="7">
        <f t="shared" si="0"/>
        <v>176.20305045954518</v>
      </c>
      <c r="J32" s="8">
        <f t="shared" si="3"/>
        <v>300.6330805150223</v>
      </c>
      <c r="K32" s="8">
        <f t="shared" si="4"/>
        <v>476.8361309745675</v>
      </c>
      <c r="L32" s="9">
        <f t="shared" si="1"/>
        <v>105421.1971952121</v>
      </c>
      <c r="X32" s="27"/>
    </row>
    <row r="33" spans="7:24" ht="12.75">
      <c r="G33" s="44">
        <v>3</v>
      </c>
      <c r="H33" s="43">
        <f t="shared" si="2"/>
        <v>25</v>
      </c>
      <c r="I33" s="4">
        <f t="shared" si="0"/>
        <v>175.7019953253535</v>
      </c>
      <c r="J33" s="5">
        <f t="shared" si="3"/>
        <v>301.134135649214</v>
      </c>
      <c r="K33" s="5">
        <f t="shared" si="4"/>
        <v>476.8361309745675</v>
      </c>
      <c r="L33" s="6">
        <f t="shared" si="1"/>
        <v>105120.06305956288</v>
      </c>
      <c r="W33" s="29"/>
      <c r="X33" s="28"/>
    </row>
    <row r="34" spans="7:12" ht="12.75">
      <c r="G34" s="47"/>
      <c r="H34" s="43">
        <f>+H33+1</f>
        <v>26</v>
      </c>
      <c r="I34" s="4">
        <f t="shared" si="0"/>
        <v>175.20010509927144</v>
      </c>
      <c r="J34" s="5">
        <f t="shared" si="3"/>
        <v>301.636025875296</v>
      </c>
      <c r="K34" s="5">
        <f>+K33</f>
        <v>476.8361309745675</v>
      </c>
      <c r="L34" s="6">
        <f>+L33-J34</f>
        <v>104818.42703368758</v>
      </c>
    </row>
    <row r="35" spans="7:12" ht="12.75">
      <c r="G35" s="47"/>
      <c r="H35" s="43">
        <f t="shared" si="2"/>
        <v>27</v>
      </c>
      <c r="I35" s="4">
        <f t="shared" si="0"/>
        <v>174.6973783894793</v>
      </c>
      <c r="J35" s="5">
        <f t="shared" si="3"/>
        <v>302.1387525850882</v>
      </c>
      <c r="K35" s="5">
        <f t="shared" si="4"/>
        <v>476.8361309745675</v>
      </c>
      <c r="L35" s="6">
        <f t="shared" si="1"/>
        <v>104516.28828110249</v>
      </c>
    </row>
    <row r="36" spans="7:22" ht="12.75">
      <c r="G36" s="47"/>
      <c r="H36" s="43">
        <f t="shared" si="2"/>
        <v>28</v>
      </c>
      <c r="I36" s="4">
        <f t="shared" si="0"/>
        <v>174.19381380183748</v>
      </c>
      <c r="J36" s="5">
        <f t="shared" si="3"/>
        <v>302.64231717273003</v>
      </c>
      <c r="K36" s="5">
        <f t="shared" si="4"/>
        <v>476.8361309745675</v>
      </c>
      <c r="L36" s="6">
        <f t="shared" si="1"/>
        <v>104213.64596392975</v>
      </c>
      <c r="U36" s="24" t="s">
        <v>2</v>
      </c>
      <c r="V36" s="24">
        <f>+C10*W12</f>
        <v>18750</v>
      </c>
    </row>
    <row r="37" spans="7:22" ht="12.75">
      <c r="G37" s="47"/>
      <c r="H37" s="43">
        <f t="shared" si="2"/>
        <v>29</v>
      </c>
      <c r="I37" s="4">
        <f t="shared" si="0"/>
        <v>173.68940993988292</v>
      </c>
      <c r="J37" s="5">
        <f t="shared" si="3"/>
        <v>303.14672103468456</v>
      </c>
      <c r="K37" s="5">
        <f t="shared" si="4"/>
        <v>476.8361309745675</v>
      </c>
      <c r="L37" s="6">
        <f t="shared" si="1"/>
        <v>103910.49924289506</v>
      </c>
      <c r="U37" s="24"/>
      <c r="V37" s="25">
        <f>+W12/100</f>
        <v>0.0016666666666666666</v>
      </c>
    </row>
    <row r="38" spans="7:22" ht="12.75">
      <c r="G38" s="47"/>
      <c r="H38" s="43">
        <f t="shared" si="2"/>
        <v>30</v>
      </c>
      <c r="I38" s="4">
        <f t="shared" si="0"/>
        <v>173.1841654048251</v>
      </c>
      <c r="J38" s="5">
        <f t="shared" si="3"/>
        <v>303.6519655697424</v>
      </c>
      <c r="K38" s="5">
        <f t="shared" si="4"/>
        <v>476.8361309745675</v>
      </c>
      <c r="L38" s="6">
        <f t="shared" si="1"/>
        <v>103606.84727732532</v>
      </c>
      <c r="U38" s="24"/>
      <c r="V38" s="24">
        <f>1-X18</f>
        <v>0.3932168470891324</v>
      </c>
    </row>
    <row r="39" spans="7:22" ht="12.75">
      <c r="G39" s="47"/>
      <c r="H39" s="43">
        <f t="shared" si="2"/>
        <v>31</v>
      </c>
      <c r="I39" s="4">
        <f t="shared" si="0"/>
        <v>172.67807879554218</v>
      </c>
      <c r="J39" s="5">
        <f t="shared" si="3"/>
        <v>304.1580521790253</v>
      </c>
      <c r="K39" s="5">
        <f t="shared" si="4"/>
        <v>476.8361309745675</v>
      </c>
      <c r="L39" s="6">
        <f t="shared" si="1"/>
        <v>103302.68922514629</v>
      </c>
      <c r="U39" s="24"/>
      <c r="V39" s="24">
        <f>100*V38</f>
        <v>39.32168470891324</v>
      </c>
    </row>
    <row r="40" spans="3:12" ht="12.75">
      <c r="C40" s="19"/>
      <c r="G40" s="47"/>
      <c r="H40" s="43">
        <f t="shared" si="2"/>
        <v>32</v>
      </c>
      <c r="I40" s="4">
        <f t="shared" si="0"/>
        <v>172.17114870857714</v>
      </c>
      <c r="J40" s="5">
        <f t="shared" si="3"/>
        <v>304.6649822659904</v>
      </c>
      <c r="K40" s="5">
        <f t="shared" si="4"/>
        <v>476.8361309745675</v>
      </c>
      <c r="L40" s="6">
        <f t="shared" si="1"/>
        <v>102998.02424288029</v>
      </c>
    </row>
    <row r="41" spans="1:12" ht="12.75">
      <c r="A41" s="19"/>
      <c r="C41" s="19"/>
      <c r="G41" s="47"/>
      <c r="H41" s="43">
        <f t="shared" si="2"/>
        <v>33</v>
      </c>
      <c r="I41" s="4">
        <f t="shared" si="0"/>
        <v>171.6633737381338</v>
      </c>
      <c r="J41" s="5">
        <f t="shared" si="3"/>
        <v>305.17275723643365</v>
      </c>
      <c r="K41" s="5">
        <f t="shared" si="4"/>
        <v>476.8361309745675</v>
      </c>
      <c r="L41" s="6">
        <f t="shared" si="1"/>
        <v>102692.85148564386</v>
      </c>
    </row>
    <row r="42" spans="7:12" ht="12.75">
      <c r="G42" s="47"/>
      <c r="H42" s="43">
        <f t="shared" si="2"/>
        <v>34</v>
      </c>
      <c r="I42" s="4">
        <f t="shared" si="0"/>
        <v>171.15475247607307</v>
      </c>
      <c r="J42" s="5">
        <f t="shared" si="3"/>
        <v>305.6813784984944</v>
      </c>
      <c r="K42" s="5">
        <f t="shared" si="4"/>
        <v>476.8361309745675</v>
      </c>
      <c r="L42" s="6">
        <f t="shared" si="1"/>
        <v>102387.17010714536</v>
      </c>
    </row>
    <row r="43" spans="1:12" ht="12.75">
      <c r="A43" s="18"/>
      <c r="G43" s="47"/>
      <c r="H43" s="43">
        <f t="shared" si="2"/>
        <v>35</v>
      </c>
      <c r="I43" s="4">
        <f t="shared" si="0"/>
        <v>170.64528351190893</v>
      </c>
      <c r="J43" s="5">
        <f t="shared" si="3"/>
        <v>306.19084746265855</v>
      </c>
      <c r="K43" s="5">
        <f t="shared" si="4"/>
        <v>476.8361309745675</v>
      </c>
      <c r="L43" s="6">
        <f t="shared" si="1"/>
        <v>102080.9792596827</v>
      </c>
    </row>
    <row r="44" spans="1:12" ht="13.5" thickBot="1">
      <c r="A44" s="18"/>
      <c r="G44" s="48"/>
      <c r="H44" s="42">
        <f t="shared" si="2"/>
        <v>36</v>
      </c>
      <c r="I44" s="7">
        <f t="shared" si="0"/>
        <v>170.1349654328045</v>
      </c>
      <c r="J44" s="8">
        <f t="shared" si="3"/>
        <v>306.701165541763</v>
      </c>
      <c r="K44" s="8">
        <f t="shared" si="4"/>
        <v>476.8361309745675</v>
      </c>
      <c r="L44" s="9">
        <f t="shared" si="1"/>
        <v>101774.27809414094</v>
      </c>
    </row>
    <row r="45" spans="1:12" ht="12.75">
      <c r="A45" s="18"/>
      <c r="G45" s="44">
        <v>4</v>
      </c>
      <c r="H45" s="40">
        <f t="shared" si="2"/>
        <v>37</v>
      </c>
      <c r="I45" s="2">
        <f t="shared" si="0"/>
        <v>169.62379682356823</v>
      </c>
      <c r="J45" s="3">
        <f t="shared" si="3"/>
        <v>307.21233415099925</v>
      </c>
      <c r="K45" s="3">
        <f t="shared" si="4"/>
        <v>476.8361309745675</v>
      </c>
      <c r="L45" s="1">
        <f t="shared" si="1"/>
        <v>101467.06575998994</v>
      </c>
    </row>
    <row r="46" spans="1:12" ht="12.75">
      <c r="A46" s="18"/>
      <c r="G46" s="45"/>
      <c r="H46" s="41">
        <f t="shared" si="2"/>
        <v>38</v>
      </c>
      <c r="I46" s="4">
        <f t="shared" si="0"/>
        <v>169.11177626664988</v>
      </c>
      <c r="J46" s="5">
        <f t="shared" si="3"/>
        <v>307.7243547079176</v>
      </c>
      <c r="K46" s="5">
        <f t="shared" si="4"/>
        <v>476.8361309745675</v>
      </c>
      <c r="L46" s="6">
        <f t="shared" si="1"/>
        <v>101159.34140528203</v>
      </c>
    </row>
    <row r="47" spans="1:12" ht="12.75">
      <c r="A47" s="18"/>
      <c r="G47" s="45"/>
      <c r="H47" s="41">
        <f t="shared" si="2"/>
        <v>39</v>
      </c>
      <c r="I47" s="4">
        <f t="shared" si="0"/>
        <v>168.5989023421367</v>
      </c>
      <c r="J47" s="5">
        <f t="shared" si="3"/>
        <v>308.23722863243074</v>
      </c>
      <c r="K47" s="5">
        <f t="shared" si="4"/>
        <v>476.8361309745675</v>
      </c>
      <c r="L47" s="6">
        <f t="shared" si="1"/>
        <v>100851.1041766496</v>
      </c>
    </row>
    <row r="48" spans="7:12" ht="12.75">
      <c r="G48" s="45"/>
      <c r="H48" s="41">
        <f t="shared" si="2"/>
        <v>40</v>
      </c>
      <c r="I48" s="4">
        <f t="shared" si="0"/>
        <v>168.08517362774933</v>
      </c>
      <c r="J48" s="5">
        <f t="shared" si="3"/>
        <v>308.75095734681815</v>
      </c>
      <c r="K48" s="5">
        <f t="shared" si="4"/>
        <v>476.8361309745675</v>
      </c>
      <c r="L48" s="6">
        <f t="shared" si="1"/>
        <v>100542.3532193028</v>
      </c>
    </row>
    <row r="49" spans="7:12" ht="12.75">
      <c r="G49" s="45"/>
      <c r="H49" s="41">
        <f t="shared" si="2"/>
        <v>41</v>
      </c>
      <c r="I49" s="4">
        <f t="shared" si="0"/>
        <v>167.57058869883798</v>
      </c>
      <c r="J49" s="5">
        <f t="shared" si="3"/>
        <v>309.2655422757295</v>
      </c>
      <c r="K49" s="5">
        <f t="shared" si="4"/>
        <v>476.8361309745675</v>
      </c>
      <c r="L49" s="6">
        <f t="shared" si="1"/>
        <v>100233.08767702707</v>
      </c>
    </row>
    <row r="50" spans="7:12" ht="12.75">
      <c r="G50" s="45"/>
      <c r="H50" s="41">
        <f t="shared" si="2"/>
        <v>42</v>
      </c>
      <c r="I50" s="4">
        <f t="shared" si="0"/>
        <v>167.05514612837842</v>
      </c>
      <c r="J50" s="5">
        <f t="shared" si="3"/>
        <v>309.7809848461891</v>
      </c>
      <c r="K50" s="5">
        <f t="shared" si="4"/>
        <v>476.8361309745675</v>
      </c>
      <c r="L50" s="6">
        <f t="shared" si="1"/>
        <v>99923.30669218088</v>
      </c>
    </row>
    <row r="51" spans="7:12" ht="12.75">
      <c r="G51" s="45"/>
      <c r="H51" s="41">
        <f t="shared" si="2"/>
        <v>43</v>
      </c>
      <c r="I51" s="4">
        <f t="shared" si="0"/>
        <v>166.53884448696812</v>
      </c>
      <c r="J51" s="5">
        <f t="shared" si="3"/>
        <v>310.29728648759937</v>
      </c>
      <c r="K51" s="5">
        <f t="shared" si="4"/>
        <v>476.8361309745675</v>
      </c>
      <c r="L51" s="6">
        <f t="shared" si="1"/>
        <v>99613.00940569327</v>
      </c>
    </row>
    <row r="52" spans="7:12" ht="12.75">
      <c r="G52" s="45"/>
      <c r="H52" s="41">
        <f t="shared" si="2"/>
        <v>44</v>
      </c>
      <c r="I52" s="4">
        <f t="shared" si="0"/>
        <v>166.02168234282212</v>
      </c>
      <c r="J52" s="5">
        <f t="shared" si="3"/>
        <v>310.81444863174534</v>
      </c>
      <c r="K52" s="5">
        <f t="shared" si="4"/>
        <v>476.8361309745675</v>
      </c>
      <c r="L52" s="6">
        <f t="shared" si="1"/>
        <v>99302.19495706153</v>
      </c>
    </row>
    <row r="53" spans="7:12" ht="12.75">
      <c r="G53" s="45"/>
      <c r="H53" s="41">
        <f t="shared" si="2"/>
        <v>45</v>
      </c>
      <c r="I53" s="4">
        <f t="shared" si="0"/>
        <v>165.5036582617692</v>
      </c>
      <c r="J53" s="5">
        <f t="shared" si="3"/>
        <v>311.3324727127983</v>
      </c>
      <c r="K53" s="5">
        <f t="shared" si="4"/>
        <v>476.8361309745675</v>
      </c>
      <c r="L53" s="6">
        <f t="shared" si="1"/>
        <v>98990.86248434873</v>
      </c>
    </row>
    <row r="54" spans="7:12" ht="12.75">
      <c r="G54" s="45"/>
      <c r="H54" s="41">
        <f t="shared" si="2"/>
        <v>46</v>
      </c>
      <c r="I54" s="4">
        <f t="shared" si="0"/>
        <v>164.98477080724788</v>
      </c>
      <c r="J54" s="5">
        <f t="shared" si="3"/>
        <v>311.8513601673196</v>
      </c>
      <c r="K54" s="5">
        <f t="shared" si="4"/>
        <v>476.8361309745675</v>
      </c>
      <c r="L54" s="6">
        <f t="shared" si="1"/>
        <v>98679.01112418142</v>
      </c>
    </row>
    <row r="55" spans="7:16" ht="12.75">
      <c r="G55" s="45"/>
      <c r="H55" s="41">
        <f t="shared" si="2"/>
        <v>47</v>
      </c>
      <c r="I55" s="4">
        <f t="shared" si="0"/>
        <v>164.46501854030234</v>
      </c>
      <c r="J55" s="5">
        <f t="shared" si="3"/>
        <v>312.3711124342651</v>
      </c>
      <c r="K55" s="5">
        <f t="shared" si="4"/>
        <v>476.8361309745675</v>
      </c>
      <c r="L55" s="6">
        <f t="shared" si="1"/>
        <v>98366.64001174715</v>
      </c>
      <c r="O55" s="24" t="s">
        <v>3</v>
      </c>
      <c r="P55" s="30">
        <f>+C16*W31/W29</f>
        <v>1687.5</v>
      </c>
    </row>
    <row r="56" spans="7:12" ht="13.5" thickBot="1">
      <c r="G56" s="45"/>
      <c r="H56" s="42">
        <f t="shared" si="2"/>
        <v>48</v>
      </c>
      <c r="I56" s="7">
        <f t="shared" si="0"/>
        <v>163.94440001957858</v>
      </c>
      <c r="J56" s="8">
        <f t="shared" si="3"/>
        <v>312.89173095498893</v>
      </c>
      <c r="K56" s="8">
        <f t="shared" si="4"/>
        <v>476.8361309745675</v>
      </c>
      <c r="L56" s="9">
        <f t="shared" si="1"/>
        <v>98053.74828079216</v>
      </c>
    </row>
    <row r="57" spans="7:16" ht="12.75">
      <c r="G57" s="44">
        <v>5</v>
      </c>
      <c r="H57" s="43">
        <f t="shared" si="2"/>
        <v>49</v>
      </c>
      <c r="I57" s="4">
        <f t="shared" si="0"/>
        <v>163.42291380132025</v>
      </c>
      <c r="J57" s="5">
        <f t="shared" si="3"/>
        <v>313.41321717324723</v>
      </c>
      <c r="K57" s="5">
        <f t="shared" si="4"/>
        <v>476.8361309745675</v>
      </c>
      <c r="L57" s="6">
        <f t="shared" si="1"/>
        <v>97740.33506361891</v>
      </c>
      <c r="O57" s="24" t="s">
        <v>4</v>
      </c>
      <c r="P57" s="31">
        <f>+P55/12</f>
        <v>140.625</v>
      </c>
    </row>
    <row r="58" spans="7:12" ht="12.75">
      <c r="G58" s="45"/>
      <c r="H58" s="43">
        <f t="shared" si="2"/>
        <v>50</v>
      </c>
      <c r="I58" s="4">
        <f t="shared" si="0"/>
        <v>162.90055843936486</v>
      </c>
      <c r="J58" s="5">
        <f t="shared" si="3"/>
        <v>313.9355725352026</v>
      </c>
      <c r="K58" s="5">
        <f t="shared" si="4"/>
        <v>476.8361309745675</v>
      </c>
      <c r="L58" s="6">
        <f t="shared" si="1"/>
        <v>97426.3994910837</v>
      </c>
    </row>
    <row r="59" spans="7:12" ht="12.75">
      <c r="G59" s="45"/>
      <c r="H59" s="43">
        <f t="shared" si="2"/>
        <v>51</v>
      </c>
      <c r="I59" s="4">
        <f t="shared" si="0"/>
        <v>162.3773324851395</v>
      </c>
      <c r="J59" s="5">
        <f t="shared" si="3"/>
        <v>314.458798489428</v>
      </c>
      <c r="K59" s="5">
        <f t="shared" si="4"/>
        <v>476.8361309745675</v>
      </c>
      <c r="L59" s="6">
        <f t="shared" si="1"/>
        <v>97111.94069259427</v>
      </c>
    </row>
    <row r="60" spans="7:12" ht="12.75">
      <c r="G60" s="45"/>
      <c r="H60" s="43">
        <f t="shared" si="2"/>
        <v>52</v>
      </c>
      <c r="I60" s="4">
        <f t="shared" si="0"/>
        <v>161.85323448765712</v>
      </c>
      <c r="J60" s="5">
        <f t="shared" si="3"/>
        <v>314.98289648691036</v>
      </c>
      <c r="K60" s="5">
        <f t="shared" si="4"/>
        <v>476.8361309745675</v>
      </c>
      <c r="L60" s="6">
        <f t="shared" si="1"/>
        <v>96796.95779610737</v>
      </c>
    </row>
    <row r="61" spans="7:12" ht="12.75">
      <c r="G61" s="45"/>
      <c r="H61" s="43">
        <f t="shared" si="2"/>
        <v>53</v>
      </c>
      <c r="I61" s="4">
        <f t="shared" si="0"/>
        <v>161.32826299351225</v>
      </c>
      <c r="J61" s="5">
        <f t="shared" si="3"/>
        <v>315.50786798105526</v>
      </c>
      <c r="K61" s="5">
        <f t="shared" si="4"/>
        <v>476.8361309745675</v>
      </c>
      <c r="L61" s="6">
        <f t="shared" si="1"/>
        <v>96481.44992812631</v>
      </c>
    </row>
    <row r="62" spans="7:12" ht="12.75">
      <c r="G62" s="45"/>
      <c r="H62" s="43">
        <f t="shared" si="2"/>
        <v>54</v>
      </c>
      <c r="I62" s="4">
        <f t="shared" si="0"/>
        <v>160.80241654687717</v>
      </c>
      <c r="J62" s="5">
        <f t="shared" si="3"/>
        <v>316.0337144276903</v>
      </c>
      <c r="K62" s="5">
        <f t="shared" si="4"/>
        <v>476.8361309745675</v>
      </c>
      <c r="L62" s="6">
        <f t="shared" si="1"/>
        <v>96165.41621369863</v>
      </c>
    </row>
    <row r="63" spans="7:12" ht="12.75">
      <c r="G63" s="45"/>
      <c r="H63" s="43">
        <f t="shared" si="2"/>
        <v>55</v>
      </c>
      <c r="I63" s="4">
        <f t="shared" si="0"/>
        <v>160.2756936894977</v>
      </c>
      <c r="J63" s="5">
        <f t="shared" si="3"/>
        <v>316.5604372850698</v>
      </c>
      <c r="K63" s="5">
        <f t="shared" si="4"/>
        <v>476.8361309745675</v>
      </c>
      <c r="L63" s="6">
        <f t="shared" si="1"/>
        <v>95848.85577641356</v>
      </c>
    </row>
    <row r="64" spans="7:12" ht="12.75">
      <c r="G64" s="45"/>
      <c r="H64" s="43">
        <f t="shared" si="2"/>
        <v>56</v>
      </c>
      <c r="I64" s="4">
        <f t="shared" si="0"/>
        <v>159.74809296068926</v>
      </c>
      <c r="J64" s="5">
        <f t="shared" si="3"/>
        <v>317.0880380138782</v>
      </c>
      <c r="K64" s="5">
        <f t="shared" si="4"/>
        <v>476.8361309745675</v>
      </c>
      <c r="L64" s="6">
        <f t="shared" si="1"/>
        <v>95531.76773839968</v>
      </c>
    </row>
    <row r="65" spans="7:12" ht="12.75">
      <c r="G65" s="45"/>
      <c r="H65" s="43">
        <f t="shared" si="2"/>
        <v>57</v>
      </c>
      <c r="I65" s="4">
        <f t="shared" si="0"/>
        <v>159.21961289733278</v>
      </c>
      <c r="J65" s="5">
        <f t="shared" si="3"/>
        <v>317.6165180772347</v>
      </c>
      <c r="K65" s="5">
        <f t="shared" si="4"/>
        <v>476.8361309745675</v>
      </c>
      <c r="L65" s="6">
        <f t="shared" si="1"/>
        <v>95214.15122032244</v>
      </c>
    </row>
    <row r="66" spans="7:12" ht="12.75">
      <c r="G66" s="45"/>
      <c r="H66" s="43">
        <f t="shared" si="2"/>
        <v>58</v>
      </c>
      <c r="I66" s="4">
        <f t="shared" si="0"/>
        <v>158.69025203387073</v>
      </c>
      <c r="J66" s="5">
        <f t="shared" si="3"/>
        <v>318.1458789406968</v>
      </c>
      <c r="K66" s="5">
        <f t="shared" si="4"/>
        <v>476.8361309745675</v>
      </c>
      <c r="L66" s="6">
        <f t="shared" si="1"/>
        <v>94896.00534138175</v>
      </c>
    </row>
    <row r="67" spans="7:12" ht="12.75">
      <c r="G67" s="45"/>
      <c r="H67" s="43">
        <f t="shared" si="2"/>
        <v>59</v>
      </c>
      <c r="I67" s="4">
        <f t="shared" si="0"/>
        <v>158.1600089023029</v>
      </c>
      <c r="J67" s="5">
        <f t="shared" si="3"/>
        <v>318.67612207226455</v>
      </c>
      <c r="K67" s="5">
        <f t="shared" si="4"/>
        <v>476.8361309745675</v>
      </c>
      <c r="L67" s="6">
        <f t="shared" si="1"/>
        <v>94577.32921930948</v>
      </c>
    </row>
    <row r="68" spans="7:12" ht="13.5" thickBot="1">
      <c r="G68" s="45"/>
      <c r="H68" s="42">
        <f t="shared" si="2"/>
        <v>60</v>
      </c>
      <c r="I68" s="7">
        <f t="shared" si="0"/>
        <v>157.62888203218245</v>
      </c>
      <c r="J68" s="8">
        <f t="shared" si="3"/>
        <v>319.20724894238504</v>
      </c>
      <c r="K68" s="8">
        <f t="shared" si="4"/>
        <v>476.8361309745675</v>
      </c>
      <c r="L68" s="9">
        <f t="shared" si="1"/>
        <v>94258.1219703671</v>
      </c>
    </row>
    <row r="69" spans="7:12" ht="12.75">
      <c r="G69" s="44">
        <v>6</v>
      </c>
      <c r="H69" s="43">
        <f t="shared" si="2"/>
        <v>61</v>
      </c>
      <c r="I69" s="4">
        <f t="shared" si="0"/>
        <v>157.09686995061182</v>
      </c>
      <c r="J69" s="5">
        <f t="shared" si="3"/>
        <v>319.7392610239557</v>
      </c>
      <c r="K69" s="5">
        <f t="shared" si="4"/>
        <v>476.8361309745675</v>
      </c>
      <c r="L69" s="6">
        <f t="shared" si="1"/>
        <v>93938.38270934313</v>
      </c>
    </row>
    <row r="70" spans="7:12" ht="12.75">
      <c r="G70" s="45"/>
      <c r="H70" s="43">
        <f t="shared" si="2"/>
        <v>62</v>
      </c>
      <c r="I70" s="4">
        <f t="shared" si="0"/>
        <v>156.56397118223853</v>
      </c>
      <c r="J70" s="5">
        <f t="shared" si="3"/>
        <v>320.2721597923289</v>
      </c>
      <c r="K70" s="5">
        <f t="shared" si="4"/>
        <v>476.8361309745675</v>
      </c>
      <c r="L70" s="6">
        <f t="shared" si="1"/>
        <v>93618.11054955081</v>
      </c>
    </row>
    <row r="71" spans="7:12" ht="12.75">
      <c r="G71" s="45"/>
      <c r="H71" s="43">
        <f t="shared" si="2"/>
        <v>63</v>
      </c>
      <c r="I71" s="4">
        <f t="shared" si="0"/>
        <v>156.03018424925133</v>
      </c>
      <c r="J71" s="5">
        <f t="shared" si="3"/>
        <v>320.8059467253162</v>
      </c>
      <c r="K71" s="5">
        <f t="shared" si="4"/>
        <v>476.8361309745675</v>
      </c>
      <c r="L71" s="6">
        <f t="shared" si="1"/>
        <v>93297.30460282549</v>
      </c>
    </row>
    <row r="72" spans="7:12" ht="12.75">
      <c r="G72" s="45"/>
      <c r="H72" s="43">
        <f t="shared" si="2"/>
        <v>64</v>
      </c>
      <c r="I72" s="4">
        <f t="shared" si="0"/>
        <v>155.4955076713758</v>
      </c>
      <c r="J72" s="5">
        <f t="shared" si="3"/>
        <v>321.3406233031917</v>
      </c>
      <c r="K72" s="5">
        <f t="shared" si="4"/>
        <v>476.8361309745675</v>
      </c>
      <c r="L72" s="6">
        <f t="shared" si="1"/>
        <v>92975.9639795223</v>
      </c>
    </row>
    <row r="73" spans="7:12" ht="12.75">
      <c r="G73" s="45"/>
      <c r="H73" s="43">
        <f t="shared" si="2"/>
        <v>65</v>
      </c>
      <c r="I73" s="4">
        <f aca="true" t="shared" si="5" ref="I73:I136">+L72*$V$37</f>
        <v>154.9599399658705</v>
      </c>
      <c r="J73" s="5">
        <f t="shared" si="3"/>
        <v>321.876191008697</v>
      </c>
      <c r="K73" s="5">
        <f t="shared" si="4"/>
        <v>476.8361309745675</v>
      </c>
      <c r="L73" s="6">
        <f t="shared" si="1"/>
        <v>92654.08778851361</v>
      </c>
    </row>
    <row r="74" spans="7:12" ht="12.75">
      <c r="G74" s="45"/>
      <c r="H74" s="43">
        <f t="shared" si="2"/>
        <v>66</v>
      </c>
      <c r="I74" s="4">
        <f t="shared" si="5"/>
        <v>154.42347964752267</v>
      </c>
      <c r="J74" s="5">
        <f t="shared" si="3"/>
        <v>322.41265132704484</v>
      </c>
      <c r="K74" s="5">
        <f t="shared" si="4"/>
        <v>476.8361309745675</v>
      </c>
      <c r="L74" s="6">
        <f aca="true" t="shared" si="6" ref="L74:L137">+L73-J74</f>
        <v>92331.67513718657</v>
      </c>
    </row>
    <row r="75" spans="7:12" ht="12.75">
      <c r="G75" s="45"/>
      <c r="H75" s="43">
        <f aca="true" t="shared" si="7" ref="H75:H138">+H74+1</f>
        <v>67</v>
      </c>
      <c r="I75" s="4">
        <f t="shared" si="5"/>
        <v>153.88612522864426</v>
      </c>
      <c r="J75" s="5">
        <f aca="true" t="shared" si="8" ref="J75:J138">+K75-I75</f>
        <v>322.95000574592325</v>
      </c>
      <c r="K75" s="5">
        <f aca="true" t="shared" si="9" ref="K75:K138">+K74</f>
        <v>476.8361309745675</v>
      </c>
      <c r="L75" s="6">
        <f t="shared" si="6"/>
        <v>92008.72513144065</v>
      </c>
    </row>
    <row r="76" spans="7:12" ht="12.75">
      <c r="G76" s="45"/>
      <c r="H76" s="43">
        <f t="shared" si="7"/>
        <v>68</v>
      </c>
      <c r="I76" s="4">
        <f t="shared" si="5"/>
        <v>153.34787521906773</v>
      </c>
      <c r="J76" s="5">
        <f t="shared" si="8"/>
        <v>323.4882557554997</v>
      </c>
      <c r="K76" s="5">
        <f t="shared" si="9"/>
        <v>476.8361309745675</v>
      </c>
      <c r="L76" s="6">
        <f t="shared" si="6"/>
        <v>91685.23687568515</v>
      </c>
    </row>
    <row r="77" spans="7:12" ht="12.75">
      <c r="G77" s="45"/>
      <c r="H77" s="43">
        <f t="shared" si="7"/>
        <v>69</v>
      </c>
      <c r="I77" s="4">
        <f t="shared" si="5"/>
        <v>152.80872812614192</v>
      </c>
      <c r="J77" s="5">
        <f t="shared" si="8"/>
        <v>324.0274028484256</v>
      </c>
      <c r="K77" s="5">
        <f t="shared" si="9"/>
        <v>476.8361309745675</v>
      </c>
      <c r="L77" s="6">
        <f t="shared" si="6"/>
        <v>91361.20947283672</v>
      </c>
    </row>
    <row r="78" spans="7:12" ht="12.75">
      <c r="G78" s="45"/>
      <c r="H78" s="43">
        <f t="shared" si="7"/>
        <v>70</v>
      </c>
      <c r="I78" s="4">
        <f t="shared" si="5"/>
        <v>152.26868245472787</v>
      </c>
      <c r="J78" s="5">
        <f t="shared" si="8"/>
        <v>324.5674485198396</v>
      </c>
      <c r="K78" s="5">
        <f t="shared" si="9"/>
        <v>476.8361309745675</v>
      </c>
      <c r="L78" s="6">
        <f t="shared" si="6"/>
        <v>91036.64202431688</v>
      </c>
    </row>
    <row r="79" spans="7:12" ht="12.75">
      <c r="G79" s="45"/>
      <c r="H79" s="43">
        <f t="shared" si="7"/>
        <v>71</v>
      </c>
      <c r="I79" s="4">
        <f t="shared" si="5"/>
        <v>151.7277367071948</v>
      </c>
      <c r="J79" s="5">
        <f t="shared" si="8"/>
        <v>325.10839426737266</v>
      </c>
      <c r="K79" s="5">
        <f t="shared" si="9"/>
        <v>476.8361309745675</v>
      </c>
      <c r="L79" s="6">
        <f t="shared" si="6"/>
        <v>90711.53363004951</v>
      </c>
    </row>
    <row r="80" spans="7:12" ht="13.5" thickBot="1">
      <c r="G80" s="45"/>
      <c r="H80" s="42">
        <f t="shared" si="7"/>
        <v>72</v>
      </c>
      <c r="I80" s="7">
        <f t="shared" si="5"/>
        <v>151.18588938341586</v>
      </c>
      <c r="J80" s="8">
        <f t="shared" si="8"/>
        <v>325.6502415911516</v>
      </c>
      <c r="K80" s="8">
        <f t="shared" si="9"/>
        <v>476.8361309745675</v>
      </c>
      <c r="L80" s="9">
        <f t="shared" si="6"/>
        <v>90385.88338845836</v>
      </c>
    </row>
    <row r="81" spans="7:12" ht="12.75">
      <c r="G81" s="44">
        <v>7</v>
      </c>
      <c r="H81" s="43">
        <f t="shared" si="7"/>
        <v>73</v>
      </c>
      <c r="I81" s="4">
        <f t="shared" si="5"/>
        <v>150.64313898076392</v>
      </c>
      <c r="J81" s="5">
        <f t="shared" si="8"/>
        <v>326.19299199380356</v>
      </c>
      <c r="K81" s="5">
        <f t="shared" si="9"/>
        <v>476.8361309745675</v>
      </c>
      <c r="L81" s="6">
        <f t="shared" si="6"/>
        <v>90059.69039646456</v>
      </c>
    </row>
    <row r="82" spans="7:12" ht="12.75">
      <c r="G82" s="45"/>
      <c r="H82" s="43">
        <f t="shared" si="7"/>
        <v>74</v>
      </c>
      <c r="I82" s="4">
        <f t="shared" si="5"/>
        <v>150.0994839941076</v>
      </c>
      <c r="J82" s="5">
        <f t="shared" si="8"/>
        <v>326.7366469804599</v>
      </c>
      <c r="K82" s="5">
        <f t="shared" si="9"/>
        <v>476.8361309745675</v>
      </c>
      <c r="L82" s="6">
        <f t="shared" si="6"/>
        <v>89732.9537494841</v>
      </c>
    </row>
    <row r="83" spans="7:12" ht="12.75">
      <c r="G83" s="45"/>
      <c r="H83" s="43">
        <f t="shared" si="7"/>
        <v>75</v>
      </c>
      <c r="I83" s="4">
        <f t="shared" si="5"/>
        <v>149.55492291580683</v>
      </c>
      <c r="J83" s="5">
        <f t="shared" si="8"/>
        <v>327.2812080587606</v>
      </c>
      <c r="K83" s="5">
        <f t="shared" si="9"/>
        <v>476.8361309745675</v>
      </c>
      <c r="L83" s="6">
        <f t="shared" si="6"/>
        <v>89405.67254142535</v>
      </c>
    </row>
    <row r="84" spans="7:12" ht="12.75">
      <c r="G84" s="45"/>
      <c r="H84" s="43">
        <f t="shared" si="7"/>
        <v>76</v>
      </c>
      <c r="I84" s="4">
        <f t="shared" si="5"/>
        <v>149.0094542357089</v>
      </c>
      <c r="J84" s="5">
        <f t="shared" si="8"/>
        <v>327.8266767388586</v>
      </c>
      <c r="K84" s="5">
        <f t="shared" si="9"/>
        <v>476.8361309745675</v>
      </c>
      <c r="L84" s="6">
        <f t="shared" si="6"/>
        <v>89077.84586468649</v>
      </c>
    </row>
    <row r="85" spans="7:12" ht="12.75">
      <c r="G85" s="45"/>
      <c r="H85" s="43">
        <f t="shared" si="7"/>
        <v>77</v>
      </c>
      <c r="I85" s="4">
        <f t="shared" si="5"/>
        <v>148.46307644114412</v>
      </c>
      <c r="J85" s="5">
        <f t="shared" si="8"/>
        <v>328.3730545334233</v>
      </c>
      <c r="K85" s="5">
        <f t="shared" si="9"/>
        <v>476.8361309745675</v>
      </c>
      <c r="L85" s="6">
        <f t="shared" si="6"/>
        <v>88749.47281015306</v>
      </c>
    </row>
    <row r="86" spans="7:12" ht="12.75">
      <c r="G86" s="45"/>
      <c r="H86" s="43">
        <f t="shared" si="7"/>
        <v>78</v>
      </c>
      <c r="I86" s="4">
        <f t="shared" si="5"/>
        <v>147.91578801692177</v>
      </c>
      <c r="J86" s="5">
        <f t="shared" si="8"/>
        <v>328.92034295764574</v>
      </c>
      <c r="K86" s="5">
        <f t="shared" si="9"/>
        <v>476.8361309745675</v>
      </c>
      <c r="L86" s="6">
        <f t="shared" si="6"/>
        <v>88420.55246719542</v>
      </c>
    </row>
    <row r="87" spans="7:12" ht="12.75">
      <c r="G87" s="45"/>
      <c r="H87" s="43">
        <f t="shared" si="7"/>
        <v>79</v>
      </c>
      <c r="I87" s="4">
        <f t="shared" si="5"/>
        <v>147.36758744532568</v>
      </c>
      <c r="J87" s="5">
        <f t="shared" si="8"/>
        <v>329.4685435292418</v>
      </c>
      <c r="K87" s="5">
        <f t="shared" si="9"/>
        <v>476.8361309745675</v>
      </c>
      <c r="L87" s="6">
        <f t="shared" si="6"/>
        <v>88091.08392366617</v>
      </c>
    </row>
    <row r="88" spans="7:12" ht="12.75">
      <c r="G88" s="45"/>
      <c r="H88" s="43">
        <f t="shared" si="7"/>
        <v>80</v>
      </c>
      <c r="I88" s="4">
        <f t="shared" si="5"/>
        <v>146.81847320611027</v>
      </c>
      <c r="J88" s="5">
        <f t="shared" si="8"/>
        <v>330.0176577684572</v>
      </c>
      <c r="K88" s="5">
        <f t="shared" si="9"/>
        <v>476.8361309745675</v>
      </c>
      <c r="L88" s="6">
        <f t="shared" si="6"/>
        <v>87761.06626589771</v>
      </c>
    </row>
    <row r="89" spans="7:12" ht="12.75">
      <c r="G89" s="45"/>
      <c r="H89" s="43">
        <f t="shared" si="7"/>
        <v>81</v>
      </c>
      <c r="I89" s="4">
        <f t="shared" si="5"/>
        <v>146.26844377649618</v>
      </c>
      <c r="J89" s="5">
        <f t="shared" si="8"/>
        <v>330.5676871980713</v>
      </c>
      <c r="K89" s="5">
        <f t="shared" si="9"/>
        <v>476.8361309745675</v>
      </c>
      <c r="L89" s="6">
        <f t="shared" si="6"/>
        <v>87430.49857869964</v>
      </c>
    </row>
    <row r="90" spans="7:12" ht="12.75">
      <c r="G90" s="45"/>
      <c r="H90" s="43">
        <f t="shared" si="7"/>
        <v>82</v>
      </c>
      <c r="I90" s="4">
        <f t="shared" si="5"/>
        <v>145.71749763116605</v>
      </c>
      <c r="J90" s="5">
        <f t="shared" si="8"/>
        <v>331.1186333434014</v>
      </c>
      <c r="K90" s="5">
        <f t="shared" si="9"/>
        <v>476.8361309745675</v>
      </c>
      <c r="L90" s="6">
        <f t="shared" si="6"/>
        <v>87099.37994535624</v>
      </c>
    </row>
    <row r="91" spans="7:12" ht="12.75">
      <c r="G91" s="45"/>
      <c r="H91" s="43">
        <f t="shared" si="7"/>
        <v>83</v>
      </c>
      <c r="I91" s="4">
        <f t="shared" si="5"/>
        <v>145.16563324226038</v>
      </c>
      <c r="J91" s="5">
        <f t="shared" si="8"/>
        <v>331.6704977323071</v>
      </c>
      <c r="K91" s="5">
        <f t="shared" si="9"/>
        <v>476.8361309745675</v>
      </c>
      <c r="L91" s="6">
        <f t="shared" si="6"/>
        <v>86767.70944762393</v>
      </c>
    </row>
    <row r="92" spans="7:12" ht="13.5" thickBot="1">
      <c r="G92" s="45"/>
      <c r="H92" s="42">
        <f t="shared" si="7"/>
        <v>84</v>
      </c>
      <c r="I92" s="7">
        <f t="shared" si="5"/>
        <v>144.6128490793732</v>
      </c>
      <c r="J92" s="8">
        <f t="shared" si="8"/>
        <v>332.2232818951943</v>
      </c>
      <c r="K92" s="8">
        <f t="shared" si="9"/>
        <v>476.8361309745675</v>
      </c>
      <c r="L92" s="9">
        <f t="shared" si="6"/>
        <v>86435.48616572874</v>
      </c>
    </row>
    <row r="93" spans="7:12" ht="12.75">
      <c r="G93" s="44">
        <v>8</v>
      </c>
      <c r="H93" s="43">
        <f t="shared" si="7"/>
        <v>85</v>
      </c>
      <c r="I93" s="4">
        <f t="shared" si="5"/>
        <v>144.0591436095479</v>
      </c>
      <c r="J93" s="5">
        <f t="shared" si="8"/>
        <v>332.7769873650196</v>
      </c>
      <c r="K93" s="5">
        <f t="shared" si="9"/>
        <v>476.8361309745675</v>
      </c>
      <c r="L93" s="6">
        <f t="shared" si="6"/>
        <v>86102.70917836372</v>
      </c>
    </row>
    <row r="94" spans="7:12" ht="12.75">
      <c r="G94" s="45"/>
      <c r="H94" s="43">
        <f t="shared" si="7"/>
        <v>86</v>
      </c>
      <c r="I94" s="4">
        <f t="shared" si="5"/>
        <v>143.50451529727286</v>
      </c>
      <c r="J94" s="5">
        <f t="shared" si="8"/>
        <v>333.3316156772946</v>
      </c>
      <c r="K94" s="5">
        <f t="shared" si="9"/>
        <v>476.8361309745675</v>
      </c>
      <c r="L94" s="6">
        <f t="shared" si="6"/>
        <v>85769.37756268642</v>
      </c>
    </row>
    <row r="95" spans="7:12" ht="12.75">
      <c r="G95" s="45"/>
      <c r="H95" s="43">
        <f t="shared" si="7"/>
        <v>87</v>
      </c>
      <c r="I95" s="4">
        <f t="shared" si="5"/>
        <v>142.94896260447737</v>
      </c>
      <c r="J95" s="5">
        <f t="shared" si="8"/>
        <v>333.8871683700901</v>
      </c>
      <c r="K95" s="5">
        <f t="shared" si="9"/>
        <v>476.8361309745675</v>
      </c>
      <c r="L95" s="6">
        <f t="shared" si="6"/>
        <v>85435.49039431634</v>
      </c>
    </row>
    <row r="96" spans="7:12" ht="12.75">
      <c r="G96" s="45"/>
      <c r="H96" s="43">
        <f t="shared" si="7"/>
        <v>88</v>
      </c>
      <c r="I96" s="4">
        <f t="shared" si="5"/>
        <v>142.3924839905272</v>
      </c>
      <c r="J96" s="5">
        <f t="shared" si="8"/>
        <v>334.44364698404024</v>
      </c>
      <c r="K96" s="5">
        <f t="shared" si="9"/>
        <v>476.8361309745675</v>
      </c>
      <c r="L96" s="6">
        <f t="shared" si="6"/>
        <v>85101.0467473323</v>
      </c>
    </row>
    <row r="97" spans="7:12" ht="12.75">
      <c r="G97" s="45"/>
      <c r="H97" s="43">
        <f t="shared" si="7"/>
        <v>89</v>
      </c>
      <c r="I97" s="4">
        <f t="shared" si="5"/>
        <v>141.83507791222047</v>
      </c>
      <c r="J97" s="5">
        <f t="shared" si="8"/>
        <v>335.001053062347</v>
      </c>
      <c r="K97" s="5">
        <f t="shared" si="9"/>
        <v>476.8361309745675</v>
      </c>
      <c r="L97" s="6">
        <f t="shared" si="6"/>
        <v>84766.04569426995</v>
      </c>
    </row>
    <row r="98" spans="7:12" ht="12.75">
      <c r="G98" s="45"/>
      <c r="H98" s="43">
        <f t="shared" si="7"/>
        <v>90</v>
      </c>
      <c r="I98" s="4">
        <f t="shared" si="5"/>
        <v>141.27674282378325</v>
      </c>
      <c r="J98" s="5">
        <f t="shared" si="8"/>
        <v>335.55938815078423</v>
      </c>
      <c r="K98" s="5">
        <f t="shared" si="9"/>
        <v>476.8361309745675</v>
      </c>
      <c r="L98" s="6">
        <f t="shared" si="6"/>
        <v>84430.48630611917</v>
      </c>
    </row>
    <row r="99" spans="7:12" ht="12.75">
      <c r="G99" s="45"/>
      <c r="H99" s="43">
        <f t="shared" si="7"/>
        <v>91</v>
      </c>
      <c r="I99" s="4">
        <f t="shared" si="5"/>
        <v>140.7174771768653</v>
      </c>
      <c r="J99" s="5">
        <f t="shared" si="8"/>
        <v>336.1186537977022</v>
      </c>
      <c r="K99" s="5">
        <f t="shared" si="9"/>
        <v>476.8361309745675</v>
      </c>
      <c r="L99" s="6">
        <f t="shared" si="6"/>
        <v>84094.36765232147</v>
      </c>
    </row>
    <row r="100" spans="7:12" ht="12.75">
      <c r="G100" s="45"/>
      <c r="H100" s="43">
        <f t="shared" si="7"/>
        <v>92</v>
      </c>
      <c r="I100" s="4">
        <f t="shared" si="5"/>
        <v>140.15727942053576</v>
      </c>
      <c r="J100" s="5">
        <f t="shared" si="8"/>
        <v>336.6788515540317</v>
      </c>
      <c r="K100" s="5">
        <f t="shared" si="9"/>
        <v>476.8361309745675</v>
      </c>
      <c r="L100" s="6">
        <f t="shared" si="6"/>
        <v>83757.68880076744</v>
      </c>
    </row>
    <row r="101" spans="7:12" ht="12.75">
      <c r="G101" s="45"/>
      <c r="H101" s="43">
        <f t="shared" si="7"/>
        <v>93</v>
      </c>
      <c r="I101" s="4">
        <f t="shared" si="5"/>
        <v>139.59614800127906</v>
      </c>
      <c r="J101" s="5">
        <f t="shared" si="8"/>
        <v>337.2399829732884</v>
      </c>
      <c r="K101" s="5">
        <f t="shared" si="9"/>
        <v>476.8361309745675</v>
      </c>
      <c r="L101" s="6">
        <f t="shared" si="6"/>
        <v>83420.44881779415</v>
      </c>
    </row>
    <row r="102" spans="7:12" ht="12.75">
      <c r="G102" s="45"/>
      <c r="H102" s="43">
        <f t="shared" si="7"/>
        <v>94</v>
      </c>
      <c r="I102" s="4">
        <f t="shared" si="5"/>
        <v>139.03408136299024</v>
      </c>
      <c r="J102" s="5">
        <f t="shared" si="8"/>
        <v>337.8020496115772</v>
      </c>
      <c r="K102" s="5">
        <f t="shared" si="9"/>
        <v>476.8361309745675</v>
      </c>
      <c r="L102" s="6">
        <f t="shared" si="6"/>
        <v>83082.64676818257</v>
      </c>
    </row>
    <row r="103" spans="7:12" ht="12.75">
      <c r="G103" s="45"/>
      <c r="H103" s="43">
        <f t="shared" si="7"/>
        <v>95</v>
      </c>
      <c r="I103" s="4">
        <f t="shared" si="5"/>
        <v>138.47107794697095</v>
      </c>
      <c r="J103" s="5">
        <f t="shared" si="8"/>
        <v>338.36505302759656</v>
      </c>
      <c r="K103" s="5">
        <f t="shared" si="9"/>
        <v>476.8361309745675</v>
      </c>
      <c r="L103" s="6">
        <f t="shared" si="6"/>
        <v>82744.28171515498</v>
      </c>
    </row>
    <row r="104" spans="7:12" ht="13.5" thickBot="1">
      <c r="G104" s="45"/>
      <c r="H104" s="42">
        <f t="shared" si="7"/>
        <v>96</v>
      </c>
      <c r="I104" s="7">
        <f t="shared" si="5"/>
        <v>137.90713619192496</v>
      </c>
      <c r="J104" s="8">
        <f t="shared" si="8"/>
        <v>338.9289947826425</v>
      </c>
      <c r="K104" s="8">
        <f t="shared" si="9"/>
        <v>476.8361309745675</v>
      </c>
      <c r="L104" s="9">
        <f t="shared" si="6"/>
        <v>82405.35272037234</v>
      </c>
    </row>
    <row r="105" spans="7:12" ht="12.75">
      <c r="G105" s="44">
        <v>9</v>
      </c>
      <c r="H105" s="43">
        <f t="shared" si="7"/>
        <v>97</v>
      </c>
      <c r="I105" s="4">
        <f t="shared" si="5"/>
        <v>137.34225453395388</v>
      </c>
      <c r="J105" s="5">
        <f t="shared" si="8"/>
        <v>339.4938764406136</v>
      </c>
      <c r="K105" s="5">
        <f t="shared" si="9"/>
        <v>476.8361309745675</v>
      </c>
      <c r="L105" s="6">
        <f t="shared" si="6"/>
        <v>82065.85884393172</v>
      </c>
    </row>
    <row r="106" spans="7:12" ht="12.75">
      <c r="G106" s="45"/>
      <c r="H106" s="43">
        <f t="shared" si="7"/>
        <v>98</v>
      </c>
      <c r="I106" s="4">
        <f t="shared" si="5"/>
        <v>136.77643140655286</v>
      </c>
      <c r="J106" s="5">
        <f t="shared" si="8"/>
        <v>340.0596995680146</v>
      </c>
      <c r="K106" s="5">
        <f t="shared" si="9"/>
        <v>476.8361309745675</v>
      </c>
      <c r="L106" s="6">
        <f t="shared" si="6"/>
        <v>81725.79914436371</v>
      </c>
    </row>
    <row r="107" spans="7:12" ht="12.75">
      <c r="G107" s="45"/>
      <c r="H107" s="43">
        <f t="shared" si="7"/>
        <v>99</v>
      </c>
      <c r="I107" s="4">
        <f t="shared" si="5"/>
        <v>136.20966524060617</v>
      </c>
      <c r="J107" s="5">
        <f t="shared" si="8"/>
        <v>340.6264657339613</v>
      </c>
      <c r="K107" s="5">
        <f t="shared" si="9"/>
        <v>476.8361309745675</v>
      </c>
      <c r="L107" s="6">
        <f t="shared" si="6"/>
        <v>81385.17267862975</v>
      </c>
    </row>
    <row r="108" spans="7:12" ht="12.75">
      <c r="G108" s="45"/>
      <c r="H108" s="43">
        <f t="shared" si="7"/>
        <v>100</v>
      </c>
      <c r="I108" s="4">
        <f t="shared" si="5"/>
        <v>135.6419544643829</v>
      </c>
      <c r="J108" s="5">
        <f t="shared" si="8"/>
        <v>341.19417651018455</v>
      </c>
      <c r="K108" s="5">
        <f t="shared" si="9"/>
        <v>476.8361309745675</v>
      </c>
      <c r="L108" s="6">
        <f t="shared" si="6"/>
        <v>81043.97850211957</v>
      </c>
    </row>
    <row r="109" spans="7:12" ht="12.75">
      <c r="G109" s="45"/>
      <c r="H109" s="43">
        <f t="shared" si="7"/>
        <v>101</v>
      </c>
      <c r="I109" s="4">
        <f t="shared" si="5"/>
        <v>135.07329750353261</v>
      </c>
      <c r="J109" s="5">
        <f t="shared" si="8"/>
        <v>341.76283347103487</v>
      </c>
      <c r="K109" s="5">
        <f t="shared" si="9"/>
        <v>476.8361309745675</v>
      </c>
      <c r="L109" s="6">
        <f t="shared" si="6"/>
        <v>80702.21566864854</v>
      </c>
    </row>
    <row r="110" spans="7:12" ht="12.75">
      <c r="G110" s="45"/>
      <c r="H110" s="43">
        <f t="shared" si="7"/>
        <v>102</v>
      </c>
      <c r="I110" s="4">
        <f t="shared" si="5"/>
        <v>134.5036927810809</v>
      </c>
      <c r="J110" s="5">
        <f t="shared" si="8"/>
        <v>342.3324381934866</v>
      </c>
      <c r="K110" s="5">
        <f t="shared" si="9"/>
        <v>476.8361309745675</v>
      </c>
      <c r="L110" s="6">
        <f t="shared" si="6"/>
        <v>80359.88323045506</v>
      </c>
    </row>
    <row r="111" spans="7:12" ht="12.75">
      <c r="G111" s="45"/>
      <c r="H111" s="43">
        <f t="shared" si="7"/>
        <v>103</v>
      </c>
      <c r="I111" s="4">
        <f t="shared" si="5"/>
        <v>133.9331387174251</v>
      </c>
      <c r="J111" s="5">
        <f t="shared" si="8"/>
        <v>342.9029922571424</v>
      </c>
      <c r="K111" s="5">
        <f t="shared" si="9"/>
        <v>476.8361309745675</v>
      </c>
      <c r="L111" s="6">
        <f t="shared" si="6"/>
        <v>80016.98023819792</v>
      </c>
    </row>
    <row r="112" spans="7:12" ht="12.75">
      <c r="G112" s="45"/>
      <c r="H112" s="43">
        <f t="shared" si="7"/>
        <v>104</v>
      </c>
      <c r="I112" s="4">
        <f t="shared" si="5"/>
        <v>133.36163373032986</v>
      </c>
      <c r="J112" s="5">
        <f t="shared" si="8"/>
        <v>343.4744972442376</v>
      </c>
      <c r="K112" s="5">
        <f t="shared" si="9"/>
        <v>476.8361309745675</v>
      </c>
      <c r="L112" s="6">
        <f t="shared" si="6"/>
        <v>79673.50574095368</v>
      </c>
    </row>
    <row r="113" spans="7:12" ht="12.75">
      <c r="G113" s="45"/>
      <c r="H113" s="43">
        <f t="shared" si="7"/>
        <v>105</v>
      </c>
      <c r="I113" s="4">
        <f t="shared" si="5"/>
        <v>132.7891762349228</v>
      </c>
      <c r="J113" s="5">
        <f t="shared" si="8"/>
        <v>344.04695473964466</v>
      </c>
      <c r="K113" s="5">
        <f t="shared" si="9"/>
        <v>476.8361309745675</v>
      </c>
      <c r="L113" s="6">
        <f t="shared" si="6"/>
        <v>79329.45878621403</v>
      </c>
    </row>
    <row r="114" spans="7:12" ht="12.75">
      <c r="G114" s="45"/>
      <c r="H114" s="43">
        <f t="shared" si="7"/>
        <v>106</v>
      </c>
      <c r="I114" s="4">
        <f t="shared" si="5"/>
        <v>132.21576464369005</v>
      </c>
      <c r="J114" s="5">
        <f t="shared" si="8"/>
        <v>344.62036633087746</v>
      </c>
      <c r="K114" s="5">
        <f t="shared" si="9"/>
        <v>476.8361309745675</v>
      </c>
      <c r="L114" s="6">
        <f t="shared" si="6"/>
        <v>78984.83841988315</v>
      </c>
    </row>
    <row r="115" spans="7:12" ht="12.75">
      <c r="G115" s="45"/>
      <c r="H115" s="43">
        <f t="shared" si="7"/>
        <v>107</v>
      </c>
      <c r="I115" s="4">
        <f t="shared" si="5"/>
        <v>131.6413973664719</v>
      </c>
      <c r="J115" s="5">
        <f t="shared" si="8"/>
        <v>345.1947336080956</v>
      </c>
      <c r="K115" s="5">
        <f t="shared" si="9"/>
        <v>476.8361309745675</v>
      </c>
      <c r="L115" s="6">
        <f t="shared" si="6"/>
        <v>78639.64368627506</v>
      </c>
    </row>
    <row r="116" spans="7:12" ht="13.5" thickBot="1">
      <c r="G116" s="45"/>
      <c r="H116" s="42">
        <f t="shared" si="7"/>
        <v>108</v>
      </c>
      <c r="I116" s="7">
        <f t="shared" si="5"/>
        <v>131.06607281045842</v>
      </c>
      <c r="J116" s="8">
        <f t="shared" si="8"/>
        <v>345.77005816410906</v>
      </c>
      <c r="K116" s="8">
        <f t="shared" si="9"/>
        <v>476.8361309745675</v>
      </c>
      <c r="L116" s="9">
        <f t="shared" si="6"/>
        <v>78293.87362811094</v>
      </c>
    </row>
    <row r="117" spans="7:12" ht="12.75">
      <c r="G117" s="44">
        <v>10</v>
      </c>
      <c r="H117" s="43">
        <f t="shared" si="7"/>
        <v>109</v>
      </c>
      <c r="I117" s="4">
        <f t="shared" si="5"/>
        <v>130.4897893801849</v>
      </c>
      <c r="J117" s="5">
        <f t="shared" si="8"/>
        <v>346.3463415943826</v>
      </c>
      <c r="K117" s="5">
        <f t="shared" si="9"/>
        <v>476.8361309745675</v>
      </c>
      <c r="L117" s="6">
        <f t="shared" si="6"/>
        <v>77947.52728651656</v>
      </c>
    </row>
    <row r="118" spans="7:12" ht="12.75">
      <c r="G118" s="45"/>
      <c r="H118" s="43">
        <f t="shared" si="7"/>
        <v>110</v>
      </c>
      <c r="I118" s="4">
        <f t="shared" si="5"/>
        <v>129.9125454775276</v>
      </c>
      <c r="J118" s="5">
        <f t="shared" si="8"/>
        <v>346.9235854970399</v>
      </c>
      <c r="K118" s="5">
        <f t="shared" si="9"/>
        <v>476.8361309745675</v>
      </c>
      <c r="L118" s="6">
        <f t="shared" si="6"/>
        <v>77600.60370101951</v>
      </c>
    </row>
    <row r="119" spans="7:12" ht="12.75">
      <c r="G119" s="45"/>
      <c r="H119" s="43">
        <f t="shared" si="7"/>
        <v>111</v>
      </c>
      <c r="I119" s="4">
        <f t="shared" si="5"/>
        <v>129.3343395016992</v>
      </c>
      <c r="J119" s="5">
        <f t="shared" si="8"/>
        <v>347.50179147286826</v>
      </c>
      <c r="K119" s="5">
        <f t="shared" si="9"/>
        <v>476.8361309745675</v>
      </c>
      <c r="L119" s="6">
        <f t="shared" si="6"/>
        <v>77253.10190954665</v>
      </c>
    </row>
    <row r="120" spans="7:12" ht="12.75">
      <c r="G120" s="45"/>
      <c r="H120" s="43">
        <f t="shared" si="7"/>
        <v>112</v>
      </c>
      <c r="I120" s="4">
        <f t="shared" si="5"/>
        <v>128.7551698492444</v>
      </c>
      <c r="J120" s="5">
        <f t="shared" si="8"/>
        <v>348.0809611253231</v>
      </c>
      <c r="K120" s="5">
        <f t="shared" si="9"/>
        <v>476.8361309745675</v>
      </c>
      <c r="L120" s="6">
        <f t="shared" si="6"/>
        <v>76905.02094842133</v>
      </c>
    </row>
    <row r="121" spans="7:12" ht="12.75">
      <c r="G121" s="45"/>
      <c r="H121" s="43">
        <f t="shared" si="7"/>
        <v>113</v>
      </c>
      <c r="I121" s="4">
        <f t="shared" si="5"/>
        <v>128.17503491403554</v>
      </c>
      <c r="J121" s="5">
        <f t="shared" si="8"/>
        <v>348.6610960605319</v>
      </c>
      <c r="K121" s="5">
        <f t="shared" si="9"/>
        <v>476.8361309745675</v>
      </c>
      <c r="L121" s="6">
        <f t="shared" si="6"/>
        <v>76556.3598523608</v>
      </c>
    </row>
    <row r="122" spans="7:12" ht="12.75">
      <c r="G122" s="45"/>
      <c r="H122" s="43">
        <f t="shared" si="7"/>
        <v>114</v>
      </c>
      <c r="I122" s="4">
        <f t="shared" si="5"/>
        <v>127.59393308726798</v>
      </c>
      <c r="J122" s="5">
        <f t="shared" si="8"/>
        <v>349.2421978872995</v>
      </c>
      <c r="K122" s="5">
        <f t="shared" si="9"/>
        <v>476.8361309745675</v>
      </c>
      <c r="L122" s="6">
        <f t="shared" si="6"/>
        <v>76207.11765447349</v>
      </c>
    </row>
    <row r="123" spans="7:12" ht="12.75">
      <c r="G123" s="45"/>
      <c r="H123" s="43">
        <f t="shared" si="7"/>
        <v>115</v>
      </c>
      <c r="I123" s="4">
        <f t="shared" si="5"/>
        <v>127.01186275745582</v>
      </c>
      <c r="J123" s="5">
        <f t="shared" si="8"/>
        <v>349.8242682171117</v>
      </c>
      <c r="K123" s="5">
        <f t="shared" si="9"/>
        <v>476.8361309745675</v>
      </c>
      <c r="L123" s="6">
        <f t="shared" si="6"/>
        <v>75857.29338625638</v>
      </c>
    </row>
    <row r="124" spans="7:12" ht="12.75">
      <c r="G124" s="45"/>
      <c r="H124" s="43">
        <f t="shared" si="7"/>
        <v>116</v>
      </c>
      <c r="I124" s="4">
        <f t="shared" si="5"/>
        <v>126.4288223104273</v>
      </c>
      <c r="J124" s="5">
        <f t="shared" si="8"/>
        <v>350.4073086641402</v>
      </c>
      <c r="K124" s="5">
        <f t="shared" si="9"/>
        <v>476.8361309745675</v>
      </c>
      <c r="L124" s="6">
        <f t="shared" si="6"/>
        <v>75506.88607759224</v>
      </c>
    </row>
    <row r="125" spans="7:12" ht="12.75">
      <c r="G125" s="45"/>
      <c r="H125" s="43">
        <f t="shared" si="7"/>
        <v>117</v>
      </c>
      <c r="I125" s="4">
        <f t="shared" si="5"/>
        <v>125.84481012932038</v>
      </c>
      <c r="J125" s="5">
        <f t="shared" si="8"/>
        <v>350.9913208452471</v>
      </c>
      <c r="K125" s="5">
        <f t="shared" si="9"/>
        <v>476.8361309745675</v>
      </c>
      <c r="L125" s="6">
        <f t="shared" si="6"/>
        <v>75155.89475674699</v>
      </c>
    </row>
    <row r="126" spans="7:12" ht="12.75">
      <c r="G126" s="45"/>
      <c r="H126" s="43">
        <f t="shared" si="7"/>
        <v>118</v>
      </c>
      <c r="I126" s="4">
        <f t="shared" si="5"/>
        <v>125.2598245945783</v>
      </c>
      <c r="J126" s="5">
        <f t="shared" si="8"/>
        <v>351.5763063799892</v>
      </c>
      <c r="K126" s="5">
        <f t="shared" si="9"/>
        <v>476.8361309745675</v>
      </c>
      <c r="L126" s="6">
        <f t="shared" si="6"/>
        <v>74804.318450367</v>
      </c>
    </row>
    <row r="127" spans="7:12" ht="12.75">
      <c r="G127" s="45"/>
      <c r="H127" s="43">
        <f t="shared" si="7"/>
        <v>119</v>
      </c>
      <c r="I127" s="4">
        <f t="shared" si="5"/>
        <v>124.673864083945</v>
      </c>
      <c r="J127" s="5">
        <f t="shared" si="8"/>
        <v>352.1622668906225</v>
      </c>
      <c r="K127" s="5">
        <f t="shared" si="9"/>
        <v>476.8361309745675</v>
      </c>
      <c r="L127" s="6">
        <f t="shared" si="6"/>
        <v>74452.15618347639</v>
      </c>
    </row>
    <row r="128" spans="7:12" ht="13.5" thickBot="1">
      <c r="G128" s="45"/>
      <c r="H128" s="42">
        <f t="shared" si="7"/>
        <v>120</v>
      </c>
      <c r="I128" s="7">
        <f t="shared" si="5"/>
        <v>124.08692697246063</v>
      </c>
      <c r="J128" s="8">
        <f t="shared" si="8"/>
        <v>352.74920400210686</v>
      </c>
      <c r="K128" s="8">
        <f t="shared" si="9"/>
        <v>476.8361309745675</v>
      </c>
      <c r="L128" s="9">
        <f t="shared" si="6"/>
        <v>74099.40697947428</v>
      </c>
    </row>
    <row r="129" spans="7:12" ht="12.75">
      <c r="G129" s="44">
        <v>11</v>
      </c>
      <c r="H129" s="43">
        <f t="shared" si="7"/>
        <v>121</v>
      </c>
      <c r="I129" s="4">
        <f t="shared" si="5"/>
        <v>123.49901163245713</v>
      </c>
      <c r="J129" s="5">
        <f t="shared" si="8"/>
        <v>353.3371193421103</v>
      </c>
      <c r="K129" s="5">
        <f t="shared" si="9"/>
        <v>476.8361309745675</v>
      </c>
      <c r="L129" s="6">
        <f t="shared" si="6"/>
        <v>73746.06986013218</v>
      </c>
    </row>
    <row r="130" spans="7:12" ht="12.75">
      <c r="G130" s="45"/>
      <c r="H130" s="43">
        <f t="shared" si="7"/>
        <v>122</v>
      </c>
      <c r="I130" s="4">
        <f t="shared" si="5"/>
        <v>122.91011643355363</v>
      </c>
      <c r="J130" s="5">
        <f t="shared" si="8"/>
        <v>353.92601454101384</v>
      </c>
      <c r="K130" s="5">
        <f t="shared" si="9"/>
        <v>476.8361309745675</v>
      </c>
      <c r="L130" s="6">
        <f t="shared" si="6"/>
        <v>73392.14384559117</v>
      </c>
    </row>
    <row r="131" spans="7:12" ht="12.75">
      <c r="G131" s="45"/>
      <c r="H131" s="43">
        <f t="shared" si="7"/>
        <v>123</v>
      </c>
      <c r="I131" s="4">
        <f t="shared" si="5"/>
        <v>122.32023974265194</v>
      </c>
      <c r="J131" s="5">
        <f t="shared" si="8"/>
        <v>354.51589123191553</v>
      </c>
      <c r="K131" s="5">
        <f t="shared" si="9"/>
        <v>476.8361309745675</v>
      </c>
      <c r="L131" s="6">
        <f t="shared" si="6"/>
        <v>73037.62795435925</v>
      </c>
    </row>
    <row r="132" spans="7:12" ht="12.75">
      <c r="G132" s="45"/>
      <c r="H132" s="43">
        <f t="shared" si="7"/>
        <v>124</v>
      </c>
      <c r="I132" s="4">
        <f t="shared" si="5"/>
        <v>121.72937992393209</v>
      </c>
      <c r="J132" s="5">
        <f t="shared" si="8"/>
        <v>355.1067510506354</v>
      </c>
      <c r="K132" s="5">
        <f t="shared" si="9"/>
        <v>476.8361309745675</v>
      </c>
      <c r="L132" s="6">
        <f t="shared" si="6"/>
        <v>72682.52120330861</v>
      </c>
    </row>
    <row r="133" spans="7:12" ht="12.75">
      <c r="G133" s="45"/>
      <c r="H133" s="43">
        <f t="shared" si="7"/>
        <v>125</v>
      </c>
      <c r="I133" s="4">
        <f t="shared" si="5"/>
        <v>121.13753533884768</v>
      </c>
      <c r="J133" s="5">
        <f t="shared" si="8"/>
        <v>355.6985956357198</v>
      </c>
      <c r="K133" s="5">
        <f t="shared" si="9"/>
        <v>476.8361309745675</v>
      </c>
      <c r="L133" s="6">
        <f t="shared" si="6"/>
        <v>72326.82260767289</v>
      </c>
    </row>
    <row r="134" spans="7:12" ht="12.75">
      <c r="G134" s="45"/>
      <c r="H134" s="43">
        <f t="shared" si="7"/>
        <v>126</v>
      </c>
      <c r="I134" s="4">
        <f t="shared" si="5"/>
        <v>120.54470434612148</v>
      </c>
      <c r="J134" s="5">
        <f t="shared" si="8"/>
        <v>356.291426628446</v>
      </c>
      <c r="K134" s="5">
        <f t="shared" si="9"/>
        <v>476.8361309745675</v>
      </c>
      <c r="L134" s="6">
        <f t="shared" si="6"/>
        <v>71970.53118104444</v>
      </c>
    </row>
    <row r="135" spans="7:12" ht="12.75">
      <c r="G135" s="45"/>
      <c r="H135" s="43">
        <f t="shared" si="7"/>
        <v>127</v>
      </c>
      <c r="I135" s="4">
        <f t="shared" si="5"/>
        <v>119.95088530174073</v>
      </c>
      <c r="J135" s="5">
        <f t="shared" si="8"/>
        <v>356.8852456728267</v>
      </c>
      <c r="K135" s="5">
        <f t="shared" si="9"/>
        <v>476.8361309745675</v>
      </c>
      <c r="L135" s="6">
        <f t="shared" si="6"/>
        <v>71613.64593537162</v>
      </c>
    </row>
    <row r="136" spans="7:12" ht="12.75">
      <c r="G136" s="45"/>
      <c r="H136" s="43">
        <f t="shared" si="7"/>
        <v>128</v>
      </c>
      <c r="I136" s="4">
        <f t="shared" si="5"/>
        <v>119.3560765589527</v>
      </c>
      <c r="J136" s="5">
        <f t="shared" si="8"/>
        <v>357.4800544156148</v>
      </c>
      <c r="K136" s="5">
        <f t="shared" si="9"/>
        <v>476.8361309745675</v>
      </c>
      <c r="L136" s="6">
        <f t="shared" si="6"/>
        <v>71256.165880956</v>
      </c>
    </row>
    <row r="137" spans="7:12" ht="12.75">
      <c r="G137" s="45"/>
      <c r="H137" s="43">
        <f t="shared" si="7"/>
        <v>129</v>
      </c>
      <c r="I137" s="4">
        <f aca="true" t="shared" si="10" ref="I137:I200">+L136*$V$37</f>
        <v>118.76027646826</v>
      </c>
      <c r="J137" s="5">
        <f t="shared" si="8"/>
        <v>358.07585450630745</v>
      </c>
      <c r="K137" s="5">
        <f t="shared" si="9"/>
        <v>476.8361309745675</v>
      </c>
      <c r="L137" s="6">
        <f t="shared" si="6"/>
        <v>70898.09002644969</v>
      </c>
    </row>
    <row r="138" spans="7:12" ht="12.75">
      <c r="G138" s="45"/>
      <c r="H138" s="43">
        <f t="shared" si="7"/>
        <v>130</v>
      </c>
      <c r="I138" s="4">
        <f t="shared" si="10"/>
        <v>118.16348337741614</v>
      </c>
      <c r="J138" s="5">
        <f t="shared" si="8"/>
        <v>358.67264759715135</v>
      </c>
      <c r="K138" s="5">
        <f t="shared" si="9"/>
        <v>476.8361309745675</v>
      </c>
      <c r="L138" s="6">
        <f aca="true" t="shared" si="11" ref="L138:L201">+L137-J138</f>
        <v>70539.41737885254</v>
      </c>
    </row>
    <row r="139" spans="7:12" ht="12.75">
      <c r="G139" s="45"/>
      <c r="H139" s="43">
        <f aca="true" t="shared" si="12" ref="H139:H202">+H138+1</f>
        <v>131</v>
      </c>
      <c r="I139" s="4">
        <f t="shared" si="10"/>
        <v>117.56569563142088</v>
      </c>
      <c r="J139" s="5">
        <f aca="true" t="shared" si="13" ref="J139:J202">+K139-I139</f>
        <v>359.2704353431466</v>
      </c>
      <c r="K139" s="5">
        <f aca="true" t="shared" si="14" ref="K139:K202">+K138</f>
        <v>476.8361309745675</v>
      </c>
      <c r="L139" s="6">
        <f t="shared" si="11"/>
        <v>70180.14694350939</v>
      </c>
    </row>
    <row r="140" spans="7:12" ht="13.5" thickBot="1">
      <c r="G140" s="45"/>
      <c r="H140" s="42">
        <f t="shared" si="12"/>
        <v>132</v>
      </c>
      <c r="I140" s="7">
        <f t="shared" si="10"/>
        <v>116.96691157251564</v>
      </c>
      <c r="J140" s="8">
        <f t="shared" si="13"/>
        <v>359.86921940205184</v>
      </c>
      <c r="K140" s="8">
        <f t="shared" si="14"/>
        <v>476.8361309745675</v>
      </c>
      <c r="L140" s="9">
        <f t="shared" si="11"/>
        <v>69820.27772410733</v>
      </c>
    </row>
    <row r="141" spans="7:12" ht="12.75">
      <c r="G141" s="44">
        <v>12</v>
      </c>
      <c r="H141" s="43">
        <f t="shared" si="12"/>
        <v>133</v>
      </c>
      <c r="I141" s="4">
        <f t="shared" si="10"/>
        <v>116.36712954017888</v>
      </c>
      <c r="J141" s="5">
        <f t="shared" si="13"/>
        <v>360.4690014343886</v>
      </c>
      <c r="K141" s="5">
        <f t="shared" si="14"/>
        <v>476.8361309745675</v>
      </c>
      <c r="L141" s="6">
        <f t="shared" si="11"/>
        <v>69459.80872267294</v>
      </c>
    </row>
    <row r="142" spans="7:12" ht="12.75">
      <c r="G142" s="45"/>
      <c r="H142" s="43">
        <f t="shared" si="12"/>
        <v>134</v>
      </c>
      <c r="I142" s="4">
        <f t="shared" si="10"/>
        <v>115.76634787112155</v>
      </c>
      <c r="J142" s="5">
        <f t="shared" si="13"/>
        <v>361.06978310344596</v>
      </c>
      <c r="K142" s="5">
        <f t="shared" si="14"/>
        <v>476.8361309745675</v>
      </c>
      <c r="L142" s="6">
        <f t="shared" si="11"/>
        <v>69098.73893956949</v>
      </c>
    </row>
    <row r="143" spans="7:12" ht="12.75">
      <c r="G143" s="45"/>
      <c r="H143" s="43">
        <f t="shared" si="12"/>
        <v>135</v>
      </c>
      <c r="I143" s="4">
        <f t="shared" si="10"/>
        <v>115.16456489928248</v>
      </c>
      <c r="J143" s="5">
        <f t="shared" si="13"/>
        <v>361.671566075285</v>
      </c>
      <c r="K143" s="5">
        <f t="shared" si="14"/>
        <v>476.8361309745675</v>
      </c>
      <c r="L143" s="6">
        <f t="shared" si="11"/>
        <v>68737.06737349421</v>
      </c>
    </row>
    <row r="144" spans="7:12" ht="12.75">
      <c r="G144" s="45"/>
      <c r="H144" s="43">
        <f t="shared" si="12"/>
        <v>136</v>
      </c>
      <c r="I144" s="4">
        <f t="shared" si="10"/>
        <v>114.56177895582367</v>
      </c>
      <c r="J144" s="5">
        <f t="shared" si="13"/>
        <v>362.2743520187438</v>
      </c>
      <c r="K144" s="5">
        <f t="shared" si="14"/>
        <v>476.8361309745675</v>
      </c>
      <c r="L144" s="6">
        <f t="shared" si="11"/>
        <v>68374.79302147546</v>
      </c>
    </row>
    <row r="145" spans="7:12" ht="12.75">
      <c r="G145" s="45"/>
      <c r="H145" s="43">
        <f t="shared" si="12"/>
        <v>137</v>
      </c>
      <c r="I145" s="4">
        <f t="shared" si="10"/>
        <v>113.95798836912576</v>
      </c>
      <c r="J145" s="5">
        <f t="shared" si="13"/>
        <v>362.8781426054417</v>
      </c>
      <c r="K145" s="5">
        <f t="shared" si="14"/>
        <v>476.8361309745675</v>
      </c>
      <c r="L145" s="6">
        <f t="shared" si="11"/>
        <v>68011.91487887001</v>
      </c>
    </row>
    <row r="146" spans="7:12" ht="12.75">
      <c r="G146" s="45"/>
      <c r="H146" s="43">
        <f t="shared" si="12"/>
        <v>138</v>
      </c>
      <c r="I146" s="4">
        <f t="shared" si="10"/>
        <v>113.35319146478335</v>
      </c>
      <c r="J146" s="5">
        <f t="shared" si="13"/>
        <v>363.48293950978416</v>
      </c>
      <c r="K146" s="5">
        <f t="shared" si="14"/>
        <v>476.8361309745675</v>
      </c>
      <c r="L146" s="6">
        <f t="shared" si="11"/>
        <v>67648.43193936022</v>
      </c>
    </row>
    <row r="147" spans="7:12" ht="12.75">
      <c r="G147" s="45"/>
      <c r="H147" s="43">
        <f t="shared" si="12"/>
        <v>139</v>
      </c>
      <c r="I147" s="4">
        <f t="shared" si="10"/>
        <v>112.74738656560037</v>
      </c>
      <c r="J147" s="5">
        <f t="shared" si="13"/>
        <v>364.0887444089671</v>
      </c>
      <c r="K147" s="5">
        <f t="shared" si="14"/>
        <v>476.8361309745675</v>
      </c>
      <c r="L147" s="6">
        <f t="shared" si="11"/>
        <v>67284.34319495126</v>
      </c>
    </row>
    <row r="148" spans="7:12" ht="12.75">
      <c r="G148" s="45"/>
      <c r="H148" s="43">
        <f t="shared" si="12"/>
        <v>140</v>
      </c>
      <c r="I148" s="4">
        <f t="shared" si="10"/>
        <v>112.14057199158543</v>
      </c>
      <c r="J148" s="5">
        <f t="shared" si="13"/>
        <v>364.69555898298205</v>
      </c>
      <c r="K148" s="5">
        <f t="shared" si="14"/>
        <v>476.8361309745675</v>
      </c>
      <c r="L148" s="6">
        <f t="shared" si="11"/>
        <v>66919.64763596827</v>
      </c>
    </row>
    <row r="149" spans="7:12" ht="12.75">
      <c r="G149" s="45"/>
      <c r="H149" s="43">
        <f t="shared" si="12"/>
        <v>141</v>
      </c>
      <c r="I149" s="4">
        <f t="shared" si="10"/>
        <v>111.53274605994712</v>
      </c>
      <c r="J149" s="5">
        <f t="shared" si="13"/>
        <v>365.3033849146204</v>
      </c>
      <c r="K149" s="5">
        <f t="shared" si="14"/>
        <v>476.8361309745675</v>
      </c>
      <c r="L149" s="6">
        <f t="shared" si="11"/>
        <v>66554.34425105366</v>
      </c>
    </row>
    <row r="150" spans="7:12" ht="12.75">
      <c r="G150" s="45"/>
      <c r="H150" s="43">
        <f t="shared" si="12"/>
        <v>142</v>
      </c>
      <c r="I150" s="4">
        <f t="shared" si="10"/>
        <v>110.92390708508941</v>
      </c>
      <c r="J150" s="5">
        <f t="shared" si="13"/>
        <v>365.91222388947807</v>
      </c>
      <c r="K150" s="5">
        <f t="shared" si="14"/>
        <v>476.8361309745675</v>
      </c>
      <c r="L150" s="6">
        <f t="shared" si="11"/>
        <v>66188.43202716418</v>
      </c>
    </row>
    <row r="151" spans="7:12" ht="12.75">
      <c r="G151" s="45"/>
      <c r="H151" s="43">
        <f t="shared" si="12"/>
        <v>143</v>
      </c>
      <c r="I151" s="4">
        <f t="shared" si="10"/>
        <v>110.31405337860696</v>
      </c>
      <c r="J151" s="5">
        <f t="shared" si="13"/>
        <v>366.5220775959605</v>
      </c>
      <c r="K151" s="5">
        <f t="shared" si="14"/>
        <v>476.8361309745675</v>
      </c>
      <c r="L151" s="6">
        <f t="shared" si="11"/>
        <v>65821.90994956822</v>
      </c>
    </row>
    <row r="152" spans="7:12" ht="13.5" thickBot="1">
      <c r="G152" s="45"/>
      <c r="H152" s="42">
        <f t="shared" si="12"/>
        <v>144</v>
      </c>
      <c r="I152" s="7">
        <f t="shared" si="10"/>
        <v>109.70318324928036</v>
      </c>
      <c r="J152" s="8">
        <f t="shared" si="13"/>
        <v>367.1329477252871</v>
      </c>
      <c r="K152" s="8">
        <f t="shared" si="14"/>
        <v>476.8361309745675</v>
      </c>
      <c r="L152" s="9">
        <f t="shared" si="11"/>
        <v>65454.77700184293</v>
      </c>
    </row>
    <row r="153" spans="7:12" ht="12.75">
      <c r="G153" s="44">
        <v>13</v>
      </c>
      <c r="H153" s="43">
        <f t="shared" si="12"/>
        <v>145</v>
      </c>
      <c r="I153" s="4">
        <f t="shared" si="10"/>
        <v>109.09129500307154</v>
      </c>
      <c r="J153" s="5">
        <f t="shared" si="13"/>
        <v>367.74483597149595</v>
      </c>
      <c r="K153" s="5">
        <f t="shared" si="14"/>
        <v>476.8361309745675</v>
      </c>
      <c r="L153" s="6">
        <f t="shared" si="11"/>
        <v>65087.03216587143</v>
      </c>
    </row>
    <row r="154" spans="7:12" ht="12.75">
      <c r="G154" s="45"/>
      <c r="H154" s="43">
        <f t="shared" si="12"/>
        <v>146</v>
      </c>
      <c r="I154" s="4">
        <f t="shared" si="10"/>
        <v>108.47838694311905</v>
      </c>
      <c r="J154" s="5">
        <f t="shared" si="13"/>
        <v>368.3577440314484</v>
      </c>
      <c r="K154" s="5">
        <f t="shared" si="14"/>
        <v>476.8361309745675</v>
      </c>
      <c r="L154" s="6">
        <f t="shared" si="11"/>
        <v>64718.67442183998</v>
      </c>
    </row>
    <row r="155" spans="7:12" ht="12.75">
      <c r="G155" s="45"/>
      <c r="H155" s="43">
        <f t="shared" si="12"/>
        <v>147</v>
      </c>
      <c r="I155" s="4">
        <f t="shared" si="10"/>
        <v>107.8644573697333</v>
      </c>
      <c r="J155" s="5">
        <f t="shared" si="13"/>
        <v>368.97167360483417</v>
      </c>
      <c r="K155" s="5">
        <f t="shared" si="14"/>
        <v>476.8361309745675</v>
      </c>
      <c r="L155" s="6">
        <f t="shared" si="11"/>
        <v>64349.70274823515</v>
      </c>
    </row>
    <row r="156" spans="7:12" ht="12.75">
      <c r="G156" s="45"/>
      <c r="H156" s="43">
        <f t="shared" si="12"/>
        <v>148</v>
      </c>
      <c r="I156" s="4">
        <f t="shared" si="10"/>
        <v>107.2495045803919</v>
      </c>
      <c r="J156" s="5">
        <f t="shared" si="13"/>
        <v>369.5866263941756</v>
      </c>
      <c r="K156" s="5">
        <f t="shared" si="14"/>
        <v>476.8361309745675</v>
      </c>
      <c r="L156" s="6">
        <f t="shared" si="11"/>
        <v>63980.11612184097</v>
      </c>
    </row>
    <row r="157" spans="7:12" ht="12.75">
      <c r="G157" s="45"/>
      <c r="H157" s="43">
        <f t="shared" si="12"/>
        <v>149</v>
      </c>
      <c r="I157" s="4">
        <f t="shared" si="10"/>
        <v>106.63352686973494</v>
      </c>
      <c r="J157" s="5">
        <f t="shared" si="13"/>
        <v>370.2026041048325</v>
      </c>
      <c r="K157" s="5">
        <f t="shared" si="14"/>
        <v>476.8361309745675</v>
      </c>
      <c r="L157" s="6">
        <f t="shared" si="11"/>
        <v>63609.91351773614</v>
      </c>
    </row>
    <row r="158" spans="7:12" ht="12.75">
      <c r="G158" s="45"/>
      <c r="H158" s="43">
        <f t="shared" si="12"/>
        <v>150</v>
      </c>
      <c r="I158" s="4">
        <f t="shared" si="10"/>
        <v>106.01652252956022</v>
      </c>
      <c r="J158" s="5">
        <f t="shared" si="13"/>
        <v>370.81960844500725</v>
      </c>
      <c r="K158" s="5">
        <f t="shared" si="14"/>
        <v>476.8361309745675</v>
      </c>
      <c r="L158" s="6">
        <f t="shared" si="11"/>
        <v>63239.09390929113</v>
      </c>
    </row>
    <row r="159" spans="7:12" ht="12.75">
      <c r="G159" s="45"/>
      <c r="H159" s="43">
        <f t="shared" si="12"/>
        <v>151</v>
      </c>
      <c r="I159" s="4">
        <f t="shared" si="10"/>
        <v>105.39848984881854</v>
      </c>
      <c r="J159" s="5">
        <f t="shared" si="13"/>
        <v>371.43764112574894</v>
      </c>
      <c r="K159" s="5">
        <f t="shared" si="14"/>
        <v>476.8361309745675</v>
      </c>
      <c r="L159" s="6">
        <f t="shared" si="11"/>
        <v>62867.65626816538</v>
      </c>
    </row>
    <row r="160" spans="7:12" ht="12.75">
      <c r="G160" s="45"/>
      <c r="H160" s="43">
        <f t="shared" si="12"/>
        <v>152</v>
      </c>
      <c r="I160" s="4">
        <f t="shared" si="10"/>
        <v>104.77942711360896</v>
      </c>
      <c r="J160" s="5">
        <f t="shared" si="13"/>
        <v>372.0567038609585</v>
      </c>
      <c r="K160" s="5">
        <f t="shared" si="14"/>
        <v>476.8361309745675</v>
      </c>
      <c r="L160" s="6">
        <f t="shared" si="11"/>
        <v>62495.59956430442</v>
      </c>
    </row>
    <row r="161" spans="7:12" ht="12.75">
      <c r="G161" s="45"/>
      <c r="H161" s="43">
        <f t="shared" si="12"/>
        <v>153</v>
      </c>
      <c r="I161" s="4">
        <f t="shared" si="10"/>
        <v>104.15933260717404</v>
      </c>
      <c r="J161" s="5">
        <f t="shared" si="13"/>
        <v>372.6767983673934</v>
      </c>
      <c r="K161" s="5">
        <f t="shared" si="14"/>
        <v>476.8361309745675</v>
      </c>
      <c r="L161" s="6">
        <f t="shared" si="11"/>
        <v>62122.92276593703</v>
      </c>
    </row>
    <row r="162" spans="7:12" ht="12.75">
      <c r="G162" s="45"/>
      <c r="H162" s="43">
        <f t="shared" si="12"/>
        <v>154</v>
      </c>
      <c r="I162" s="4">
        <f t="shared" si="10"/>
        <v>103.53820460989505</v>
      </c>
      <c r="J162" s="5">
        <f t="shared" si="13"/>
        <v>373.29792636467243</v>
      </c>
      <c r="K162" s="5">
        <f t="shared" si="14"/>
        <v>476.8361309745675</v>
      </c>
      <c r="L162" s="6">
        <f t="shared" si="11"/>
        <v>61749.62483957236</v>
      </c>
    </row>
    <row r="163" spans="7:12" ht="12.75">
      <c r="G163" s="45"/>
      <c r="H163" s="43">
        <f t="shared" si="12"/>
        <v>155</v>
      </c>
      <c r="I163" s="4">
        <f t="shared" si="10"/>
        <v>102.91604139928727</v>
      </c>
      <c r="J163" s="5">
        <f t="shared" si="13"/>
        <v>373.9200895752802</v>
      </c>
      <c r="K163" s="5">
        <f t="shared" si="14"/>
        <v>476.8361309745675</v>
      </c>
      <c r="L163" s="6">
        <f t="shared" si="11"/>
        <v>61375.70474999708</v>
      </c>
    </row>
    <row r="164" spans="7:12" ht="13.5" thickBot="1">
      <c r="G164" s="45"/>
      <c r="H164" s="42">
        <f t="shared" si="12"/>
        <v>156</v>
      </c>
      <c r="I164" s="7">
        <f t="shared" si="10"/>
        <v>102.29284124999512</v>
      </c>
      <c r="J164" s="8">
        <f t="shared" si="13"/>
        <v>374.54328972457233</v>
      </c>
      <c r="K164" s="8">
        <f t="shared" si="14"/>
        <v>476.8361309745675</v>
      </c>
      <c r="L164" s="9">
        <f t="shared" si="11"/>
        <v>61001.16146027251</v>
      </c>
    </row>
    <row r="165" spans="7:12" ht="12.75">
      <c r="G165" s="44">
        <v>14</v>
      </c>
      <c r="H165" s="43">
        <f t="shared" si="12"/>
        <v>157</v>
      </c>
      <c r="I165" s="4">
        <f t="shared" si="10"/>
        <v>101.66860243378751</v>
      </c>
      <c r="J165" s="5">
        <f t="shared" si="13"/>
        <v>375.16752854078</v>
      </c>
      <c r="K165" s="5">
        <f t="shared" si="14"/>
        <v>476.8361309745675</v>
      </c>
      <c r="L165" s="6">
        <f t="shared" si="11"/>
        <v>60625.99393173173</v>
      </c>
    </row>
    <row r="166" spans="7:12" ht="12.75">
      <c r="G166" s="45"/>
      <c r="H166" s="43">
        <f t="shared" si="12"/>
        <v>158</v>
      </c>
      <c r="I166" s="4">
        <f t="shared" si="10"/>
        <v>101.04332321955289</v>
      </c>
      <c r="J166" s="5">
        <f t="shared" si="13"/>
        <v>375.79280775501456</v>
      </c>
      <c r="K166" s="5">
        <f t="shared" si="14"/>
        <v>476.8361309745675</v>
      </c>
      <c r="L166" s="6">
        <f t="shared" si="11"/>
        <v>60250.201123976716</v>
      </c>
    </row>
    <row r="167" spans="7:12" ht="12.75">
      <c r="G167" s="45"/>
      <c r="H167" s="43">
        <f t="shared" si="12"/>
        <v>159</v>
      </c>
      <c r="I167" s="4">
        <f t="shared" si="10"/>
        <v>100.41700187329452</v>
      </c>
      <c r="J167" s="5">
        <f t="shared" si="13"/>
        <v>376.419129101273</v>
      </c>
      <c r="K167" s="5">
        <f t="shared" si="14"/>
        <v>476.8361309745675</v>
      </c>
      <c r="L167" s="6">
        <f t="shared" si="11"/>
        <v>59873.78199487544</v>
      </c>
    </row>
    <row r="168" spans="7:12" ht="12.75">
      <c r="G168" s="45"/>
      <c r="H168" s="43">
        <f t="shared" si="12"/>
        <v>160</v>
      </c>
      <c r="I168" s="4">
        <f t="shared" si="10"/>
        <v>99.78963665812573</v>
      </c>
      <c r="J168" s="5">
        <f t="shared" si="13"/>
        <v>377.04649431644174</v>
      </c>
      <c r="K168" s="5">
        <f t="shared" si="14"/>
        <v>476.8361309745675</v>
      </c>
      <c r="L168" s="6">
        <f t="shared" si="11"/>
        <v>59496.735500559</v>
      </c>
    </row>
    <row r="169" spans="7:12" ht="12.75">
      <c r="G169" s="45"/>
      <c r="H169" s="43">
        <f t="shared" si="12"/>
        <v>161</v>
      </c>
      <c r="I169" s="4">
        <f t="shared" si="10"/>
        <v>99.161225834265</v>
      </c>
      <c r="J169" s="5">
        <f t="shared" si="13"/>
        <v>377.6749051403025</v>
      </c>
      <c r="K169" s="5">
        <f t="shared" si="14"/>
        <v>476.8361309745675</v>
      </c>
      <c r="L169" s="6">
        <f t="shared" si="11"/>
        <v>59119.0605954187</v>
      </c>
    </row>
    <row r="170" spans="7:12" ht="12.75">
      <c r="G170" s="45"/>
      <c r="H170" s="43">
        <f t="shared" si="12"/>
        <v>162</v>
      </c>
      <c r="I170" s="4">
        <f t="shared" si="10"/>
        <v>98.53176765903116</v>
      </c>
      <c r="J170" s="5">
        <f t="shared" si="13"/>
        <v>378.3043633155363</v>
      </c>
      <c r="K170" s="5">
        <f t="shared" si="14"/>
        <v>476.8361309745675</v>
      </c>
      <c r="L170" s="6">
        <f t="shared" si="11"/>
        <v>58740.75623210316</v>
      </c>
    </row>
    <row r="171" spans="7:12" ht="12.75">
      <c r="G171" s="45"/>
      <c r="H171" s="43">
        <f t="shared" si="12"/>
        <v>163</v>
      </c>
      <c r="I171" s="4">
        <f t="shared" si="10"/>
        <v>97.90126038683859</v>
      </c>
      <c r="J171" s="5">
        <f t="shared" si="13"/>
        <v>378.9348705877289</v>
      </c>
      <c r="K171" s="5">
        <f t="shared" si="14"/>
        <v>476.8361309745675</v>
      </c>
      <c r="L171" s="6">
        <f t="shared" si="11"/>
        <v>58361.82136151543</v>
      </c>
    </row>
    <row r="172" spans="7:12" ht="12.75">
      <c r="G172" s="45"/>
      <c r="H172" s="43">
        <f t="shared" si="12"/>
        <v>164</v>
      </c>
      <c r="I172" s="4">
        <f t="shared" si="10"/>
        <v>97.26970226919238</v>
      </c>
      <c r="J172" s="5">
        <f t="shared" si="13"/>
        <v>379.5664287053751</v>
      </c>
      <c r="K172" s="5">
        <f t="shared" si="14"/>
        <v>476.8361309745675</v>
      </c>
      <c r="L172" s="6">
        <f t="shared" si="11"/>
        <v>57982.25493281006</v>
      </c>
    </row>
    <row r="173" spans="7:12" ht="12.75">
      <c r="G173" s="45"/>
      <c r="H173" s="43">
        <f t="shared" si="12"/>
        <v>165</v>
      </c>
      <c r="I173" s="4">
        <f t="shared" si="10"/>
        <v>96.63709155468342</v>
      </c>
      <c r="J173" s="5">
        <f t="shared" si="13"/>
        <v>380.19903941988406</v>
      </c>
      <c r="K173" s="5">
        <f t="shared" si="14"/>
        <v>476.8361309745675</v>
      </c>
      <c r="L173" s="6">
        <f t="shared" si="11"/>
        <v>57602.05589339017</v>
      </c>
    </row>
    <row r="174" spans="7:12" ht="12.75">
      <c r="G174" s="45"/>
      <c r="H174" s="43">
        <f t="shared" si="12"/>
        <v>166</v>
      </c>
      <c r="I174" s="4">
        <f t="shared" si="10"/>
        <v>96.0034264889836</v>
      </c>
      <c r="J174" s="5">
        <f t="shared" si="13"/>
        <v>380.83270448558386</v>
      </c>
      <c r="K174" s="5">
        <f t="shared" si="14"/>
        <v>476.8361309745675</v>
      </c>
      <c r="L174" s="6">
        <f t="shared" si="11"/>
        <v>57221.22318890459</v>
      </c>
    </row>
    <row r="175" spans="7:12" ht="12.75">
      <c r="G175" s="45"/>
      <c r="H175" s="43">
        <f t="shared" si="12"/>
        <v>167</v>
      </c>
      <c r="I175" s="4">
        <f t="shared" si="10"/>
        <v>95.36870531484097</v>
      </c>
      <c r="J175" s="5">
        <f t="shared" si="13"/>
        <v>381.46742565972653</v>
      </c>
      <c r="K175" s="5">
        <f t="shared" si="14"/>
        <v>476.8361309745675</v>
      </c>
      <c r="L175" s="6">
        <f t="shared" si="11"/>
        <v>56839.75576324486</v>
      </c>
    </row>
    <row r="176" spans="7:12" ht="13.5" thickBot="1">
      <c r="G176" s="45"/>
      <c r="H176" s="42">
        <f t="shared" si="12"/>
        <v>168</v>
      </c>
      <c r="I176" s="7">
        <f t="shared" si="10"/>
        <v>94.73292627207476</v>
      </c>
      <c r="J176" s="8">
        <f t="shared" si="13"/>
        <v>382.1032047024927</v>
      </c>
      <c r="K176" s="8">
        <f t="shared" si="14"/>
        <v>476.8361309745675</v>
      </c>
      <c r="L176" s="9">
        <f t="shared" si="11"/>
        <v>56457.652558542366</v>
      </c>
    </row>
    <row r="177" spans="7:12" ht="12.75">
      <c r="G177" s="44">
        <v>15</v>
      </c>
      <c r="H177" s="43">
        <f t="shared" si="12"/>
        <v>169</v>
      </c>
      <c r="I177" s="4">
        <f t="shared" si="10"/>
        <v>94.0960875975706</v>
      </c>
      <c r="J177" s="5">
        <f t="shared" si="13"/>
        <v>382.7400433769969</v>
      </c>
      <c r="K177" s="5">
        <f t="shared" si="14"/>
        <v>476.8361309745675</v>
      </c>
      <c r="L177" s="6">
        <f t="shared" si="11"/>
        <v>56074.91251516537</v>
      </c>
    </row>
    <row r="178" spans="7:12" ht="12.75">
      <c r="G178" s="45"/>
      <c r="H178" s="43">
        <f t="shared" si="12"/>
        <v>170</v>
      </c>
      <c r="I178" s="4">
        <f t="shared" si="10"/>
        <v>93.45818752527562</v>
      </c>
      <c r="J178" s="5">
        <f t="shared" si="13"/>
        <v>383.3779434492919</v>
      </c>
      <c r="K178" s="5">
        <f t="shared" si="14"/>
        <v>476.8361309745675</v>
      </c>
      <c r="L178" s="6">
        <f t="shared" si="11"/>
        <v>55691.53457171608</v>
      </c>
    </row>
    <row r="179" spans="7:12" ht="12.75">
      <c r="G179" s="45"/>
      <c r="H179" s="43">
        <f t="shared" si="12"/>
        <v>171</v>
      </c>
      <c r="I179" s="4">
        <f t="shared" si="10"/>
        <v>92.81922428619346</v>
      </c>
      <c r="J179" s="5">
        <f t="shared" si="13"/>
        <v>384.01690668837404</v>
      </c>
      <c r="K179" s="5">
        <f t="shared" si="14"/>
        <v>476.8361309745675</v>
      </c>
      <c r="L179" s="6">
        <f t="shared" si="11"/>
        <v>55307.517665027706</v>
      </c>
    </row>
    <row r="180" spans="7:12" ht="12.75">
      <c r="G180" s="45"/>
      <c r="H180" s="43">
        <f t="shared" si="12"/>
        <v>172</v>
      </c>
      <c r="I180" s="4">
        <f t="shared" si="10"/>
        <v>92.1791961083795</v>
      </c>
      <c r="J180" s="5">
        <f t="shared" si="13"/>
        <v>384.65693486618795</v>
      </c>
      <c r="K180" s="5">
        <f t="shared" si="14"/>
        <v>476.8361309745675</v>
      </c>
      <c r="L180" s="6">
        <f t="shared" si="11"/>
        <v>54922.86073016152</v>
      </c>
    </row>
    <row r="181" spans="7:12" ht="12.75">
      <c r="G181" s="45"/>
      <c r="H181" s="43">
        <f t="shared" si="12"/>
        <v>173</v>
      </c>
      <c r="I181" s="4">
        <f t="shared" si="10"/>
        <v>91.53810121693586</v>
      </c>
      <c r="J181" s="5">
        <f t="shared" si="13"/>
        <v>385.29802975763164</v>
      </c>
      <c r="K181" s="5">
        <f t="shared" si="14"/>
        <v>476.8361309745675</v>
      </c>
      <c r="L181" s="6">
        <f t="shared" si="11"/>
        <v>54537.56270040389</v>
      </c>
    </row>
    <row r="182" spans="7:12" ht="12.75">
      <c r="G182" s="45"/>
      <c r="H182" s="43">
        <f t="shared" si="12"/>
        <v>174</v>
      </c>
      <c r="I182" s="4">
        <f t="shared" si="10"/>
        <v>90.89593783400647</v>
      </c>
      <c r="J182" s="5">
        <f t="shared" si="13"/>
        <v>385.940193140561</v>
      </c>
      <c r="K182" s="5">
        <f t="shared" si="14"/>
        <v>476.8361309745675</v>
      </c>
      <c r="L182" s="6">
        <f t="shared" si="11"/>
        <v>54151.62250726333</v>
      </c>
    </row>
    <row r="183" spans="7:12" ht="12.75">
      <c r="G183" s="45"/>
      <c r="H183" s="43">
        <f t="shared" si="12"/>
        <v>175</v>
      </c>
      <c r="I183" s="4">
        <f t="shared" si="10"/>
        <v>90.25270417877222</v>
      </c>
      <c r="J183" s="5">
        <f t="shared" si="13"/>
        <v>386.5834267957953</v>
      </c>
      <c r="K183" s="5">
        <f t="shared" si="14"/>
        <v>476.8361309745675</v>
      </c>
      <c r="L183" s="6">
        <f t="shared" si="11"/>
        <v>53765.03908046753</v>
      </c>
    </row>
    <row r="184" spans="7:12" ht="12.75">
      <c r="G184" s="45"/>
      <c r="H184" s="43">
        <f t="shared" si="12"/>
        <v>176</v>
      </c>
      <c r="I184" s="4">
        <f t="shared" si="10"/>
        <v>89.60839846744588</v>
      </c>
      <c r="J184" s="5">
        <f t="shared" si="13"/>
        <v>387.2277325071216</v>
      </c>
      <c r="K184" s="5">
        <f t="shared" si="14"/>
        <v>476.8361309745675</v>
      </c>
      <c r="L184" s="6">
        <f t="shared" si="11"/>
        <v>53377.811347960414</v>
      </c>
    </row>
    <row r="185" spans="7:12" ht="12.75">
      <c r="G185" s="45"/>
      <c r="H185" s="43">
        <f t="shared" si="12"/>
        <v>177</v>
      </c>
      <c r="I185" s="4">
        <f t="shared" si="10"/>
        <v>88.96301891326735</v>
      </c>
      <c r="J185" s="5">
        <f t="shared" si="13"/>
        <v>387.87311206130016</v>
      </c>
      <c r="K185" s="5">
        <f t="shared" si="14"/>
        <v>476.8361309745675</v>
      </c>
      <c r="L185" s="6">
        <f t="shared" si="11"/>
        <v>52989.93823589911</v>
      </c>
    </row>
    <row r="186" spans="7:12" ht="12.75">
      <c r="G186" s="45"/>
      <c r="H186" s="43">
        <f t="shared" si="12"/>
        <v>178</v>
      </c>
      <c r="I186" s="4">
        <f t="shared" si="10"/>
        <v>88.31656372649852</v>
      </c>
      <c r="J186" s="5">
        <f t="shared" si="13"/>
        <v>388.51956724806894</v>
      </c>
      <c r="K186" s="5">
        <f t="shared" si="14"/>
        <v>476.8361309745675</v>
      </c>
      <c r="L186" s="6">
        <f t="shared" si="11"/>
        <v>52601.418668651044</v>
      </c>
    </row>
    <row r="187" spans="7:12" ht="12.75">
      <c r="G187" s="45"/>
      <c r="H187" s="43">
        <f t="shared" si="12"/>
        <v>179</v>
      </c>
      <c r="I187" s="4">
        <f t="shared" si="10"/>
        <v>87.6690311144184</v>
      </c>
      <c r="J187" s="5">
        <f t="shared" si="13"/>
        <v>389.16709986014905</v>
      </c>
      <c r="K187" s="5">
        <f t="shared" si="14"/>
        <v>476.8361309745675</v>
      </c>
      <c r="L187" s="6">
        <f t="shared" si="11"/>
        <v>52212.251568790896</v>
      </c>
    </row>
    <row r="188" spans="7:12" ht="13.5" thickBot="1">
      <c r="G188" s="45"/>
      <c r="H188" s="42">
        <f t="shared" si="12"/>
        <v>180</v>
      </c>
      <c r="I188" s="7">
        <f t="shared" si="10"/>
        <v>87.02041928131815</v>
      </c>
      <c r="J188" s="8">
        <f t="shared" si="13"/>
        <v>389.81571169324934</v>
      </c>
      <c r="K188" s="8">
        <f t="shared" si="14"/>
        <v>476.8361309745675</v>
      </c>
      <c r="L188" s="9">
        <f t="shared" si="11"/>
        <v>51822.43585709765</v>
      </c>
    </row>
    <row r="189" spans="7:12" ht="12.75">
      <c r="G189" s="44">
        <v>16</v>
      </c>
      <c r="H189" s="43">
        <f t="shared" si="12"/>
        <v>181</v>
      </c>
      <c r="I189" s="4">
        <f t="shared" si="10"/>
        <v>86.37072642849607</v>
      </c>
      <c r="J189" s="5">
        <f t="shared" si="13"/>
        <v>390.4654045460714</v>
      </c>
      <c r="K189" s="5">
        <f t="shared" si="14"/>
        <v>476.8361309745675</v>
      </c>
      <c r="L189" s="6">
        <f t="shared" si="11"/>
        <v>51431.97045255158</v>
      </c>
    </row>
    <row r="190" spans="7:12" ht="12.75">
      <c r="G190" s="45"/>
      <c r="H190" s="43">
        <f t="shared" si="12"/>
        <v>182</v>
      </c>
      <c r="I190" s="4">
        <f t="shared" si="10"/>
        <v>85.71995075425262</v>
      </c>
      <c r="J190" s="5">
        <f t="shared" si="13"/>
        <v>391.11618022031485</v>
      </c>
      <c r="K190" s="5">
        <f t="shared" si="14"/>
        <v>476.8361309745675</v>
      </c>
      <c r="L190" s="6">
        <f t="shared" si="11"/>
        <v>51040.854272331264</v>
      </c>
    </row>
    <row r="191" spans="7:12" ht="12.75">
      <c r="G191" s="45"/>
      <c r="H191" s="43">
        <f t="shared" si="12"/>
        <v>183</v>
      </c>
      <c r="I191" s="4">
        <f t="shared" si="10"/>
        <v>85.06809045388543</v>
      </c>
      <c r="J191" s="5">
        <f t="shared" si="13"/>
        <v>391.76804052068206</v>
      </c>
      <c r="K191" s="5">
        <f t="shared" si="14"/>
        <v>476.8361309745675</v>
      </c>
      <c r="L191" s="6">
        <f t="shared" si="11"/>
        <v>50649.08623181058</v>
      </c>
    </row>
    <row r="192" spans="7:12" ht="12.75">
      <c r="G192" s="45"/>
      <c r="H192" s="43">
        <f t="shared" si="12"/>
        <v>184</v>
      </c>
      <c r="I192" s="4">
        <f t="shared" si="10"/>
        <v>84.4151437196843</v>
      </c>
      <c r="J192" s="5">
        <f t="shared" si="13"/>
        <v>392.4209872548832</v>
      </c>
      <c r="K192" s="5">
        <f t="shared" si="14"/>
        <v>476.8361309745675</v>
      </c>
      <c r="L192" s="6">
        <f t="shared" si="11"/>
        <v>50256.6652445557</v>
      </c>
    </row>
    <row r="193" spans="7:12" ht="12.75">
      <c r="G193" s="45"/>
      <c r="H193" s="43">
        <f t="shared" si="12"/>
        <v>185</v>
      </c>
      <c r="I193" s="4">
        <f t="shared" si="10"/>
        <v>83.76110874092616</v>
      </c>
      <c r="J193" s="5">
        <f t="shared" si="13"/>
        <v>393.07502223364133</v>
      </c>
      <c r="K193" s="5">
        <f t="shared" si="14"/>
        <v>476.8361309745675</v>
      </c>
      <c r="L193" s="6">
        <f t="shared" si="11"/>
        <v>49863.590222322055</v>
      </c>
    </row>
    <row r="194" spans="7:12" ht="12.75">
      <c r="G194" s="45"/>
      <c r="H194" s="43">
        <f t="shared" si="12"/>
        <v>186</v>
      </c>
      <c r="I194" s="4">
        <f t="shared" si="10"/>
        <v>83.10598370387008</v>
      </c>
      <c r="J194" s="5">
        <f t="shared" si="13"/>
        <v>393.7301472706974</v>
      </c>
      <c r="K194" s="5">
        <f t="shared" si="14"/>
        <v>476.8361309745675</v>
      </c>
      <c r="L194" s="6">
        <f t="shared" si="11"/>
        <v>49469.86007505136</v>
      </c>
    </row>
    <row r="195" spans="7:12" ht="12.75">
      <c r="G195" s="45"/>
      <c r="H195" s="43">
        <f t="shared" si="12"/>
        <v>187</v>
      </c>
      <c r="I195" s="4">
        <f t="shared" si="10"/>
        <v>82.44976679175225</v>
      </c>
      <c r="J195" s="5">
        <f t="shared" si="13"/>
        <v>394.3863641828152</v>
      </c>
      <c r="K195" s="5">
        <f t="shared" si="14"/>
        <v>476.8361309745675</v>
      </c>
      <c r="L195" s="6">
        <f t="shared" si="11"/>
        <v>49075.473710868544</v>
      </c>
    </row>
    <row r="196" spans="7:12" ht="12.75">
      <c r="G196" s="45"/>
      <c r="H196" s="43">
        <f t="shared" si="12"/>
        <v>188</v>
      </c>
      <c r="I196" s="4">
        <f t="shared" si="10"/>
        <v>81.7924561847809</v>
      </c>
      <c r="J196" s="5">
        <f t="shared" si="13"/>
        <v>395.04367478978656</v>
      </c>
      <c r="K196" s="5">
        <f t="shared" si="14"/>
        <v>476.8361309745675</v>
      </c>
      <c r="L196" s="6">
        <f t="shared" si="11"/>
        <v>48680.43003607876</v>
      </c>
    </row>
    <row r="197" spans="7:12" ht="12.75">
      <c r="G197" s="45"/>
      <c r="H197" s="43">
        <f t="shared" si="12"/>
        <v>189</v>
      </c>
      <c r="I197" s="4">
        <f t="shared" si="10"/>
        <v>81.13405006013126</v>
      </c>
      <c r="J197" s="5">
        <f t="shared" si="13"/>
        <v>395.70208091443624</v>
      </c>
      <c r="K197" s="5">
        <f t="shared" si="14"/>
        <v>476.8361309745675</v>
      </c>
      <c r="L197" s="6">
        <f t="shared" si="11"/>
        <v>48284.72795516432</v>
      </c>
    </row>
    <row r="198" spans="7:12" ht="12.75">
      <c r="G198" s="45"/>
      <c r="H198" s="43">
        <f t="shared" si="12"/>
        <v>190</v>
      </c>
      <c r="I198" s="4">
        <f t="shared" si="10"/>
        <v>80.47454659194054</v>
      </c>
      <c r="J198" s="5">
        <f t="shared" si="13"/>
        <v>396.3615843826269</v>
      </c>
      <c r="K198" s="5">
        <f t="shared" si="14"/>
        <v>476.8361309745675</v>
      </c>
      <c r="L198" s="6">
        <f t="shared" si="11"/>
        <v>47888.366370781696</v>
      </c>
    </row>
    <row r="199" spans="7:12" ht="12.75">
      <c r="G199" s="45"/>
      <c r="H199" s="43">
        <f t="shared" si="12"/>
        <v>191</v>
      </c>
      <c r="I199" s="4">
        <f t="shared" si="10"/>
        <v>79.81394395130282</v>
      </c>
      <c r="J199" s="5">
        <f t="shared" si="13"/>
        <v>397.0221870232647</v>
      </c>
      <c r="K199" s="5">
        <f t="shared" si="14"/>
        <v>476.8361309745675</v>
      </c>
      <c r="L199" s="6">
        <f t="shared" si="11"/>
        <v>47491.34418375843</v>
      </c>
    </row>
    <row r="200" spans="7:12" ht="13.5" thickBot="1">
      <c r="G200" s="45"/>
      <c r="H200" s="42">
        <f t="shared" si="12"/>
        <v>192</v>
      </c>
      <c r="I200" s="7">
        <f t="shared" si="10"/>
        <v>79.15224030626405</v>
      </c>
      <c r="J200" s="8">
        <f t="shared" si="13"/>
        <v>397.68389066830343</v>
      </c>
      <c r="K200" s="8">
        <f t="shared" si="14"/>
        <v>476.8361309745675</v>
      </c>
      <c r="L200" s="9">
        <f t="shared" si="11"/>
        <v>47093.66029309013</v>
      </c>
    </row>
    <row r="201" spans="7:12" ht="12.75">
      <c r="G201" s="44">
        <v>17</v>
      </c>
      <c r="H201" s="43">
        <f t="shared" si="12"/>
        <v>193</v>
      </c>
      <c r="I201" s="4">
        <f aca="true" t="shared" si="15" ref="I201:I264">+L200*$V$37</f>
        <v>78.48943382181687</v>
      </c>
      <c r="J201" s="5">
        <f t="shared" si="13"/>
        <v>398.3466971527506</v>
      </c>
      <c r="K201" s="5">
        <f t="shared" si="14"/>
        <v>476.8361309745675</v>
      </c>
      <c r="L201" s="6">
        <f t="shared" si="11"/>
        <v>46695.313595937376</v>
      </c>
    </row>
    <row r="202" spans="7:12" ht="12.75">
      <c r="G202" s="45"/>
      <c r="H202" s="43">
        <f t="shared" si="12"/>
        <v>194</v>
      </c>
      <c r="I202" s="4">
        <f t="shared" si="15"/>
        <v>77.82552265989563</v>
      </c>
      <c r="J202" s="5">
        <f t="shared" si="13"/>
        <v>399.01060831467186</v>
      </c>
      <c r="K202" s="5">
        <f t="shared" si="14"/>
        <v>476.8361309745675</v>
      </c>
      <c r="L202" s="6">
        <f aca="true" t="shared" si="16" ref="L202:L265">+L201-J202</f>
        <v>46296.3029876227</v>
      </c>
    </row>
    <row r="203" spans="7:12" ht="12.75">
      <c r="G203" s="45"/>
      <c r="H203" s="43">
        <f aca="true" t="shared" si="17" ref="H203:H266">+H202+1</f>
        <v>195</v>
      </c>
      <c r="I203" s="4">
        <f t="shared" si="15"/>
        <v>77.16050497937117</v>
      </c>
      <c r="J203" s="5">
        <f aca="true" t="shared" si="18" ref="J203:J266">+K203-I203</f>
        <v>399.6756259951963</v>
      </c>
      <c r="K203" s="5">
        <f aca="true" t="shared" si="19" ref="K203:K266">+K202</f>
        <v>476.8361309745675</v>
      </c>
      <c r="L203" s="6">
        <f t="shared" si="16"/>
        <v>45896.62736162751</v>
      </c>
    </row>
    <row r="204" spans="7:12" ht="12.75">
      <c r="G204" s="45"/>
      <c r="H204" s="43">
        <f t="shared" si="17"/>
        <v>196</v>
      </c>
      <c r="I204" s="4">
        <f t="shared" si="15"/>
        <v>76.49437893604583</v>
      </c>
      <c r="J204" s="5">
        <f t="shared" si="18"/>
        <v>400.34175203852163</v>
      </c>
      <c r="K204" s="5">
        <f t="shared" si="19"/>
        <v>476.8361309745675</v>
      </c>
      <c r="L204" s="6">
        <f t="shared" si="16"/>
        <v>45496.28560958899</v>
      </c>
    </row>
    <row r="205" spans="7:12" ht="12.75">
      <c r="G205" s="45"/>
      <c r="H205" s="43">
        <f t="shared" si="17"/>
        <v>197</v>
      </c>
      <c r="I205" s="4">
        <f t="shared" si="15"/>
        <v>75.8271426826483</v>
      </c>
      <c r="J205" s="5">
        <f t="shared" si="18"/>
        <v>401.0089882919192</v>
      </c>
      <c r="K205" s="5">
        <f t="shared" si="19"/>
        <v>476.8361309745675</v>
      </c>
      <c r="L205" s="6">
        <f t="shared" si="16"/>
        <v>45095.27662129707</v>
      </c>
    </row>
    <row r="206" spans="7:12" ht="12.75">
      <c r="G206" s="45"/>
      <c r="H206" s="43">
        <f t="shared" si="17"/>
        <v>198</v>
      </c>
      <c r="I206" s="4">
        <f t="shared" si="15"/>
        <v>75.15879436882844</v>
      </c>
      <c r="J206" s="5">
        <f t="shared" si="18"/>
        <v>401.677336605739</v>
      </c>
      <c r="K206" s="5">
        <f t="shared" si="19"/>
        <v>476.8361309745675</v>
      </c>
      <c r="L206" s="6">
        <f t="shared" si="16"/>
        <v>44693.59928469133</v>
      </c>
    </row>
    <row r="207" spans="7:12" ht="12.75">
      <c r="G207" s="45"/>
      <c r="H207" s="43">
        <f t="shared" si="17"/>
        <v>199</v>
      </c>
      <c r="I207" s="4">
        <f t="shared" si="15"/>
        <v>74.4893321411522</v>
      </c>
      <c r="J207" s="5">
        <f t="shared" si="18"/>
        <v>402.3467988334153</v>
      </c>
      <c r="K207" s="5">
        <f t="shared" si="19"/>
        <v>476.8361309745675</v>
      </c>
      <c r="L207" s="6">
        <f t="shared" si="16"/>
        <v>44291.25248585791</v>
      </c>
    </row>
    <row r="208" spans="7:12" ht="12.75">
      <c r="G208" s="45"/>
      <c r="H208" s="43">
        <f t="shared" si="17"/>
        <v>200</v>
      </c>
      <c r="I208" s="4">
        <f t="shared" si="15"/>
        <v>73.81875414309651</v>
      </c>
      <c r="J208" s="5">
        <f t="shared" si="18"/>
        <v>403.017376831471</v>
      </c>
      <c r="K208" s="5">
        <f t="shared" si="19"/>
        <v>476.8361309745675</v>
      </c>
      <c r="L208" s="6">
        <f t="shared" si="16"/>
        <v>43888.23510902644</v>
      </c>
    </row>
    <row r="209" spans="7:12" ht="12.75">
      <c r="G209" s="45"/>
      <c r="H209" s="43">
        <f t="shared" si="17"/>
        <v>201</v>
      </c>
      <c r="I209" s="4">
        <f t="shared" si="15"/>
        <v>73.14705851504407</v>
      </c>
      <c r="J209" s="5">
        <f t="shared" si="18"/>
        <v>403.6890724595234</v>
      </c>
      <c r="K209" s="5">
        <f t="shared" si="19"/>
        <v>476.8361309745675</v>
      </c>
      <c r="L209" s="6">
        <f t="shared" si="16"/>
        <v>43484.54603656692</v>
      </c>
    </row>
    <row r="210" spans="7:12" ht="12.75">
      <c r="G210" s="45"/>
      <c r="H210" s="43">
        <f t="shared" si="17"/>
        <v>202</v>
      </c>
      <c r="I210" s="4">
        <f t="shared" si="15"/>
        <v>72.47424339427819</v>
      </c>
      <c r="J210" s="5">
        <f t="shared" si="18"/>
        <v>404.3618875802893</v>
      </c>
      <c r="K210" s="5">
        <f t="shared" si="19"/>
        <v>476.8361309745675</v>
      </c>
      <c r="L210" s="6">
        <f t="shared" si="16"/>
        <v>43080.184148986635</v>
      </c>
    </row>
    <row r="211" spans="7:12" ht="12.75">
      <c r="G211" s="45"/>
      <c r="H211" s="43">
        <f t="shared" si="17"/>
        <v>203</v>
      </c>
      <c r="I211" s="4">
        <f t="shared" si="15"/>
        <v>71.80030691497772</v>
      </c>
      <c r="J211" s="5">
        <f t="shared" si="18"/>
        <v>405.03582405958974</v>
      </c>
      <c r="K211" s="5">
        <f t="shared" si="19"/>
        <v>476.8361309745675</v>
      </c>
      <c r="L211" s="6">
        <f t="shared" si="16"/>
        <v>42675.148324927046</v>
      </c>
    </row>
    <row r="212" spans="7:12" ht="13.5" thickBot="1">
      <c r="G212" s="45"/>
      <c r="H212" s="42">
        <f t="shared" si="17"/>
        <v>204</v>
      </c>
      <c r="I212" s="7">
        <f t="shared" si="15"/>
        <v>71.12524720821173</v>
      </c>
      <c r="J212" s="8">
        <f t="shared" si="18"/>
        <v>405.7108837663558</v>
      </c>
      <c r="K212" s="8">
        <f t="shared" si="19"/>
        <v>476.8361309745675</v>
      </c>
      <c r="L212" s="9">
        <f t="shared" si="16"/>
        <v>42269.43744116069</v>
      </c>
    </row>
    <row r="213" spans="7:12" ht="12.75">
      <c r="G213" s="44">
        <v>18</v>
      </c>
      <c r="H213" s="43">
        <f t="shared" si="17"/>
        <v>205</v>
      </c>
      <c r="I213" s="4">
        <f t="shared" si="15"/>
        <v>70.44906240193448</v>
      </c>
      <c r="J213" s="5">
        <f t="shared" si="18"/>
        <v>406.387068572633</v>
      </c>
      <c r="K213" s="5">
        <f t="shared" si="19"/>
        <v>476.8361309745675</v>
      </c>
      <c r="L213" s="6">
        <f t="shared" si="16"/>
        <v>41863.050372588055</v>
      </c>
    </row>
    <row r="214" spans="7:12" ht="12.75">
      <c r="G214" s="45"/>
      <c r="H214" s="43">
        <f t="shared" si="17"/>
        <v>206</v>
      </c>
      <c r="I214" s="4">
        <f t="shared" si="15"/>
        <v>69.77175062098009</v>
      </c>
      <c r="J214" s="5">
        <f t="shared" si="18"/>
        <v>407.0643803535874</v>
      </c>
      <c r="K214" s="5">
        <f t="shared" si="19"/>
        <v>476.8361309745675</v>
      </c>
      <c r="L214" s="6">
        <f t="shared" si="16"/>
        <v>41455.98599223447</v>
      </c>
    </row>
    <row r="215" spans="7:12" ht="12.75">
      <c r="G215" s="45"/>
      <c r="H215" s="43">
        <f t="shared" si="17"/>
        <v>207</v>
      </c>
      <c r="I215" s="4">
        <f t="shared" si="15"/>
        <v>69.09330998705744</v>
      </c>
      <c r="J215" s="5">
        <f t="shared" si="18"/>
        <v>407.7428209875101</v>
      </c>
      <c r="K215" s="5">
        <f t="shared" si="19"/>
        <v>476.8361309745675</v>
      </c>
      <c r="L215" s="6">
        <f t="shared" si="16"/>
        <v>41048.24317124696</v>
      </c>
    </row>
    <row r="216" spans="7:12" ht="12.75">
      <c r="G216" s="45"/>
      <c r="H216" s="43">
        <f t="shared" si="17"/>
        <v>208</v>
      </c>
      <c r="I216" s="4">
        <f t="shared" si="15"/>
        <v>68.41373861874493</v>
      </c>
      <c r="J216" s="5">
        <f t="shared" si="18"/>
        <v>408.4223923558226</v>
      </c>
      <c r="K216" s="5">
        <f t="shared" si="19"/>
        <v>476.8361309745675</v>
      </c>
      <c r="L216" s="6">
        <f t="shared" si="16"/>
        <v>40639.82077889114</v>
      </c>
    </row>
    <row r="217" spans="7:12" ht="12.75">
      <c r="G217" s="45"/>
      <c r="H217" s="43">
        <f t="shared" si="17"/>
        <v>209</v>
      </c>
      <c r="I217" s="4">
        <f t="shared" si="15"/>
        <v>67.73303463148522</v>
      </c>
      <c r="J217" s="5">
        <f t="shared" si="18"/>
        <v>409.10309634308226</v>
      </c>
      <c r="K217" s="5">
        <f t="shared" si="19"/>
        <v>476.8361309745675</v>
      </c>
      <c r="L217" s="6">
        <f t="shared" si="16"/>
        <v>40230.71768254806</v>
      </c>
    </row>
    <row r="218" spans="7:12" ht="12.75">
      <c r="G218" s="45"/>
      <c r="H218" s="43">
        <f t="shared" si="17"/>
        <v>210</v>
      </c>
      <c r="I218" s="4">
        <f t="shared" si="15"/>
        <v>67.05119613758009</v>
      </c>
      <c r="J218" s="5">
        <f t="shared" si="18"/>
        <v>409.7849348369874</v>
      </c>
      <c r="K218" s="5">
        <f t="shared" si="19"/>
        <v>476.8361309745675</v>
      </c>
      <c r="L218" s="6">
        <f t="shared" si="16"/>
        <v>39820.93274771107</v>
      </c>
    </row>
    <row r="219" spans="7:12" ht="12.75">
      <c r="G219" s="45"/>
      <c r="H219" s="43">
        <f t="shared" si="17"/>
        <v>211</v>
      </c>
      <c r="I219" s="4">
        <f t="shared" si="15"/>
        <v>66.36822124618512</v>
      </c>
      <c r="J219" s="5">
        <f t="shared" si="18"/>
        <v>410.4679097283824</v>
      </c>
      <c r="K219" s="5">
        <f t="shared" si="19"/>
        <v>476.8361309745675</v>
      </c>
      <c r="L219" s="6">
        <f t="shared" si="16"/>
        <v>39410.46483798269</v>
      </c>
    </row>
    <row r="220" spans="7:12" ht="12.75">
      <c r="G220" s="45"/>
      <c r="H220" s="43">
        <f t="shared" si="17"/>
        <v>212</v>
      </c>
      <c r="I220" s="4">
        <f t="shared" si="15"/>
        <v>65.68410806330448</v>
      </c>
      <c r="J220" s="5">
        <f t="shared" si="18"/>
        <v>411.152022911263</v>
      </c>
      <c r="K220" s="5">
        <f t="shared" si="19"/>
        <v>476.8361309745675</v>
      </c>
      <c r="L220" s="6">
        <f t="shared" si="16"/>
        <v>38999.312815071426</v>
      </c>
    </row>
    <row r="221" spans="7:12" ht="12.75">
      <c r="G221" s="45"/>
      <c r="H221" s="43">
        <f t="shared" si="17"/>
        <v>213</v>
      </c>
      <c r="I221" s="4">
        <f t="shared" si="15"/>
        <v>64.99885469178571</v>
      </c>
      <c r="J221" s="5">
        <f t="shared" si="18"/>
        <v>411.8372762827818</v>
      </c>
      <c r="K221" s="5">
        <f t="shared" si="19"/>
        <v>476.8361309745675</v>
      </c>
      <c r="L221" s="6">
        <f t="shared" si="16"/>
        <v>38587.47553878865</v>
      </c>
    </row>
    <row r="222" spans="7:12" ht="12.75">
      <c r="G222" s="45"/>
      <c r="H222" s="43">
        <f t="shared" si="17"/>
        <v>214</v>
      </c>
      <c r="I222" s="4">
        <f t="shared" si="15"/>
        <v>64.3124592313144</v>
      </c>
      <c r="J222" s="5">
        <f t="shared" si="18"/>
        <v>412.5236717432531</v>
      </c>
      <c r="K222" s="5">
        <f t="shared" si="19"/>
        <v>476.8361309745675</v>
      </c>
      <c r="L222" s="6">
        <f t="shared" si="16"/>
        <v>38174.95186704539</v>
      </c>
    </row>
    <row r="223" spans="7:12" ht="12.75">
      <c r="G223" s="45"/>
      <c r="H223" s="43">
        <f t="shared" si="17"/>
        <v>215</v>
      </c>
      <c r="I223" s="4">
        <f t="shared" si="15"/>
        <v>63.62491977840898</v>
      </c>
      <c r="J223" s="5">
        <f t="shared" si="18"/>
        <v>413.2112111961585</v>
      </c>
      <c r="K223" s="5">
        <f t="shared" si="19"/>
        <v>476.8361309745675</v>
      </c>
      <c r="L223" s="6">
        <f t="shared" si="16"/>
        <v>37761.74065584923</v>
      </c>
    </row>
    <row r="224" spans="7:12" ht="13.5" thickBot="1">
      <c r="G224" s="45"/>
      <c r="H224" s="42">
        <f t="shared" si="17"/>
        <v>216</v>
      </c>
      <c r="I224" s="7">
        <f t="shared" si="15"/>
        <v>62.936234426415375</v>
      </c>
      <c r="J224" s="8">
        <f t="shared" si="18"/>
        <v>413.8998965481521</v>
      </c>
      <c r="K224" s="8">
        <f t="shared" si="19"/>
        <v>476.8361309745675</v>
      </c>
      <c r="L224" s="9">
        <f t="shared" si="16"/>
        <v>37347.84075930108</v>
      </c>
    </row>
    <row r="225" spans="7:12" ht="12.75">
      <c r="G225" s="44">
        <v>19</v>
      </c>
      <c r="H225" s="43">
        <f t="shared" si="17"/>
        <v>217</v>
      </c>
      <c r="I225" s="4">
        <f t="shared" si="15"/>
        <v>62.246401265501795</v>
      </c>
      <c r="J225" s="5">
        <f t="shared" si="18"/>
        <v>414.5897297090657</v>
      </c>
      <c r="K225" s="5">
        <f t="shared" si="19"/>
        <v>476.8361309745675</v>
      </c>
      <c r="L225" s="6">
        <f t="shared" si="16"/>
        <v>36933.251029592015</v>
      </c>
    </row>
    <row r="226" spans="7:12" ht="12.75">
      <c r="G226" s="45"/>
      <c r="H226" s="43">
        <f t="shared" si="17"/>
        <v>218</v>
      </c>
      <c r="I226" s="4">
        <f t="shared" si="15"/>
        <v>61.55541838265335</v>
      </c>
      <c r="J226" s="5">
        <f t="shared" si="18"/>
        <v>415.28071259191415</v>
      </c>
      <c r="K226" s="5">
        <f t="shared" si="19"/>
        <v>476.8361309745675</v>
      </c>
      <c r="L226" s="6">
        <f t="shared" si="16"/>
        <v>36517.9703170001</v>
      </c>
    </row>
    <row r="227" spans="7:12" ht="12.75">
      <c r="G227" s="45"/>
      <c r="H227" s="43">
        <f t="shared" si="17"/>
        <v>219</v>
      </c>
      <c r="I227" s="4">
        <f t="shared" si="15"/>
        <v>60.86328386166683</v>
      </c>
      <c r="J227" s="5">
        <f t="shared" si="18"/>
        <v>415.97284711290064</v>
      </c>
      <c r="K227" s="5">
        <f t="shared" si="19"/>
        <v>476.8361309745675</v>
      </c>
      <c r="L227" s="6">
        <f t="shared" si="16"/>
        <v>36101.9974698872</v>
      </c>
    </row>
    <row r="228" spans="7:12" ht="12.75">
      <c r="G228" s="45"/>
      <c r="H228" s="43">
        <f t="shared" si="17"/>
        <v>220</v>
      </c>
      <c r="I228" s="4">
        <f t="shared" si="15"/>
        <v>60.16999578314533</v>
      </c>
      <c r="J228" s="5">
        <f t="shared" si="18"/>
        <v>416.66613519142214</v>
      </c>
      <c r="K228" s="5">
        <f t="shared" si="19"/>
        <v>476.8361309745675</v>
      </c>
      <c r="L228" s="6">
        <f t="shared" si="16"/>
        <v>35685.33133469578</v>
      </c>
    </row>
    <row r="229" spans="7:12" ht="12.75">
      <c r="G229" s="45"/>
      <c r="H229" s="43">
        <f t="shared" si="17"/>
        <v>221</v>
      </c>
      <c r="I229" s="4">
        <f t="shared" si="15"/>
        <v>59.475552224492965</v>
      </c>
      <c r="J229" s="5">
        <f t="shared" si="18"/>
        <v>417.3605787500745</v>
      </c>
      <c r="K229" s="5">
        <f t="shared" si="19"/>
        <v>476.8361309745675</v>
      </c>
      <c r="L229" s="6">
        <f t="shared" si="16"/>
        <v>35267.97075594571</v>
      </c>
    </row>
    <row r="230" spans="7:12" ht="12.75">
      <c r="G230" s="45"/>
      <c r="H230" s="43">
        <f t="shared" si="17"/>
        <v>222</v>
      </c>
      <c r="I230" s="4">
        <f t="shared" si="15"/>
        <v>58.77995125990951</v>
      </c>
      <c r="J230" s="5">
        <f t="shared" si="18"/>
        <v>418.05617971465796</v>
      </c>
      <c r="K230" s="5">
        <f t="shared" si="19"/>
        <v>476.8361309745675</v>
      </c>
      <c r="L230" s="6">
        <f t="shared" si="16"/>
        <v>34849.91457623105</v>
      </c>
    </row>
    <row r="231" spans="7:12" ht="12.75">
      <c r="G231" s="45"/>
      <c r="H231" s="43">
        <f t="shared" si="17"/>
        <v>223</v>
      </c>
      <c r="I231" s="4">
        <f t="shared" si="15"/>
        <v>58.08319096038508</v>
      </c>
      <c r="J231" s="5">
        <f t="shared" si="18"/>
        <v>418.7529400141824</v>
      </c>
      <c r="K231" s="5">
        <f t="shared" si="19"/>
        <v>476.8361309745675</v>
      </c>
      <c r="L231" s="6">
        <f t="shared" si="16"/>
        <v>34431.16163621687</v>
      </c>
    </row>
    <row r="232" spans="7:12" ht="12.75">
      <c r="G232" s="45"/>
      <c r="H232" s="43">
        <f t="shared" si="17"/>
        <v>224</v>
      </c>
      <c r="I232" s="4">
        <f t="shared" si="15"/>
        <v>57.385269393694784</v>
      </c>
      <c r="J232" s="5">
        <f t="shared" si="18"/>
        <v>419.4508615808727</v>
      </c>
      <c r="K232" s="5">
        <f t="shared" si="19"/>
        <v>476.8361309745675</v>
      </c>
      <c r="L232" s="6">
        <f t="shared" si="16"/>
        <v>34011.710774636</v>
      </c>
    </row>
    <row r="233" spans="7:12" ht="12.75">
      <c r="G233" s="45"/>
      <c r="H233" s="43">
        <f t="shared" si="17"/>
        <v>225</v>
      </c>
      <c r="I233" s="4">
        <f t="shared" si="15"/>
        <v>56.68618462439333</v>
      </c>
      <c r="J233" s="5">
        <f t="shared" si="18"/>
        <v>420.14994635017416</v>
      </c>
      <c r="K233" s="5">
        <f t="shared" si="19"/>
        <v>476.8361309745675</v>
      </c>
      <c r="L233" s="6">
        <f t="shared" si="16"/>
        <v>33591.56082828582</v>
      </c>
    </row>
    <row r="234" spans="7:12" ht="12.75">
      <c r="G234" s="45"/>
      <c r="H234" s="43">
        <f t="shared" si="17"/>
        <v>226</v>
      </c>
      <c r="I234" s="4">
        <f t="shared" si="15"/>
        <v>55.9859347138097</v>
      </c>
      <c r="J234" s="5">
        <f t="shared" si="18"/>
        <v>420.8501962607578</v>
      </c>
      <c r="K234" s="5">
        <f t="shared" si="19"/>
        <v>476.8361309745675</v>
      </c>
      <c r="L234" s="6">
        <f t="shared" si="16"/>
        <v>33170.71063202507</v>
      </c>
    </row>
    <row r="235" spans="7:12" ht="12.75">
      <c r="G235" s="45"/>
      <c r="H235" s="43">
        <f t="shared" si="17"/>
        <v>227</v>
      </c>
      <c r="I235" s="4">
        <f t="shared" si="15"/>
        <v>55.28451772004178</v>
      </c>
      <c r="J235" s="5">
        <f t="shared" si="18"/>
        <v>421.5516132545257</v>
      </c>
      <c r="K235" s="5">
        <f t="shared" si="19"/>
        <v>476.8361309745675</v>
      </c>
      <c r="L235" s="6">
        <f t="shared" si="16"/>
        <v>32749.15901877054</v>
      </c>
    </row>
    <row r="236" spans="7:12" ht="13.5" thickBot="1">
      <c r="G236" s="45"/>
      <c r="H236" s="42">
        <f t="shared" si="17"/>
        <v>228</v>
      </c>
      <c r="I236" s="7">
        <f t="shared" si="15"/>
        <v>54.5819316979509</v>
      </c>
      <c r="J236" s="8">
        <f t="shared" si="18"/>
        <v>422.2541992766166</v>
      </c>
      <c r="K236" s="8">
        <f t="shared" si="19"/>
        <v>476.8361309745675</v>
      </c>
      <c r="L236" s="9">
        <f t="shared" si="16"/>
        <v>32326.904819493924</v>
      </c>
    </row>
    <row r="237" spans="7:12" ht="12.75">
      <c r="G237" s="44">
        <v>20</v>
      </c>
      <c r="H237" s="43">
        <f t="shared" si="17"/>
        <v>229</v>
      </c>
      <c r="I237" s="4">
        <f t="shared" si="15"/>
        <v>53.87817469915654</v>
      </c>
      <c r="J237" s="5">
        <f t="shared" si="18"/>
        <v>422.95795627541094</v>
      </c>
      <c r="K237" s="5">
        <f t="shared" si="19"/>
        <v>476.8361309745675</v>
      </c>
      <c r="L237" s="6">
        <f t="shared" si="16"/>
        <v>31903.946863218513</v>
      </c>
    </row>
    <row r="238" spans="7:12" ht="12.75">
      <c r="G238" s="45"/>
      <c r="H238" s="43">
        <f t="shared" si="17"/>
        <v>230</v>
      </c>
      <c r="I238" s="4">
        <f t="shared" si="15"/>
        <v>53.17324477203085</v>
      </c>
      <c r="J238" s="5">
        <f t="shared" si="18"/>
        <v>423.66288620253664</v>
      </c>
      <c r="K238" s="5">
        <f t="shared" si="19"/>
        <v>476.8361309745675</v>
      </c>
      <c r="L238" s="6">
        <f t="shared" si="16"/>
        <v>31480.283977015977</v>
      </c>
    </row>
    <row r="239" spans="7:12" ht="12.75">
      <c r="G239" s="45"/>
      <c r="H239" s="43">
        <f t="shared" si="17"/>
        <v>231</v>
      </c>
      <c r="I239" s="4">
        <f t="shared" si="15"/>
        <v>52.46713996169329</v>
      </c>
      <c r="J239" s="5">
        <f t="shared" si="18"/>
        <v>424.3689910128742</v>
      </c>
      <c r="K239" s="5">
        <f t="shared" si="19"/>
        <v>476.8361309745675</v>
      </c>
      <c r="L239" s="6">
        <f t="shared" si="16"/>
        <v>31055.914986003103</v>
      </c>
    </row>
    <row r="240" spans="7:12" ht="12.75">
      <c r="G240" s="45"/>
      <c r="H240" s="43">
        <f t="shared" si="17"/>
        <v>232</v>
      </c>
      <c r="I240" s="4">
        <f t="shared" si="15"/>
        <v>51.75985831000517</v>
      </c>
      <c r="J240" s="5">
        <f t="shared" si="18"/>
        <v>425.07627266456234</v>
      </c>
      <c r="K240" s="5">
        <f t="shared" si="19"/>
        <v>476.8361309745675</v>
      </c>
      <c r="L240" s="6">
        <f t="shared" si="16"/>
        <v>30630.83871333854</v>
      </c>
    </row>
    <row r="241" spans="7:12" ht="12.75">
      <c r="G241" s="45"/>
      <c r="H241" s="43">
        <f t="shared" si="17"/>
        <v>233</v>
      </c>
      <c r="I241" s="4">
        <f t="shared" si="15"/>
        <v>51.05139785556423</v>
      </c>
      <c r="J241" s="5">
        <f t="shared" si="18"/>
        <v>425.78473311900325</v>
      </c>
      <c r="K241" s="5">
        <f t="shared" si="19"/>
        <v>476.8361309745675</v>
      </c>
      <c r="L241" s="6">
        <f t="shared" si="16"/>
        <v>30205.053980219538</v>
      </c>
    </row>
    <row r="242" spans="7:12" ht="12.75">
      <c r="G242" s="45"/>
      <c r="H242" s="43">
        <f t="shared" si="17"/>
        <v>234</v>
      </c>
      <c r="I242" s="4">
        <f t="shared" si="15"/>
        <v>50.34175663369923</v>
      </c>
      <c r="J242" s="5">
        <f t="shared" si="18"/>
        <v>426.49437434086826</v>
      </c>
      <c r="K242" s="5">
        <f t="shared" si="19"/>
        <v>476.8361309745675</v>
      </c>
      <c r="L242" s="6">
        <f t="shared" si="16"/>
        <v>29778.55960587867</v>
      </c>
    </row>
    <row r="243" spans="7:12" ht="12.75">
      <c r="G243" s="45"/>
      <c r="H243" s="43">
        <f t="shared" si="17"/>
        <v>235</v>
      </c>
      <c r="I243" s="4">
        <f t="shared" si="15"/>
        <v>49.63093267646445</v>
      </c>
      <c r="J243" s="5">
        <f t="shared" si="18"/>
        <v>427.205198298103</v>
      </c>
      <c r="K243" s="5">
        <f t="shared" si="19"/>
        <v>476.8361309745675</v>
      </c>
      <c r="L243" s="6">
        <f t="shared" si="16"/>
        <v>29351.354407580566</v>
      </c>
    </row>
    <row r="244" spans="7:12" ht="12.75">
      <c r="G244" s="45"/>
      <c r="H244" s="43">
        <f t="shared" si="17"/>
        <v>236</v>
      </c>
      <c r="I244" s="4">
        <f t="shared" si="15"/>
        <v>48.91892401263427</v>
      </c>
      <c r="J244" s="5">
        <f t="shared" si="18"/>
        <v>427.91720696193323</v>
      </c>
      <c r="K244" s="5">
        <f t="shared" si="19"/>
        <v>476.8361309745675</v>
      </c>
      <c r="L244" s="6">
        <f t="shared" si="16"/>
        <v>28923.43720061863</v>
      </c>
    </row>
    <row r="245" spans="7:12" ht="12.75">
      <c r="G245" s="45"/>
      <c r="H245" s="43">
        <f t="shared" si="17"/>
        <v>237</v>
      </c>
      <c r="I245" s="4">
        <f t="shared" si="15"/>
        <v>48.20572866769771</v>
      </c>
      <c r="J245" s="5">
        <f t="shared" si="18"/>
        <v>428.63040230686977</v>
      </c>
      <c r="K245" s="5">
        <f t="shared" si="19"/>
        <v>476.8361309745675</v>
      </c>
      <c r="L245" s="6">
        <f t="shared" si="16"/>
        <v>28494.80679831176</v>
      </c>
    </row>
    <row r="246" spans="7:12" ht="12.75">
      <c r="G246" s="45"/>
      <c r="H246" s="43">
        <f t="shared" si="17"/>
        <v>238</v>
      </c>
      <c r="I246" s="4">
        <f t="shared" si="15"/>
        <v>47.491344663852935</v>
      </c>
      <c r="J246" s="5">
        <f t="shared" si="18"/>
        <v>429.34478631071454</v>
      </c>
      <c r="K246" s="5">
        <f t="shared" si="19"/>
        <v>476.8361309745675</v>
      </c>
      <c r="L246" s="6">
        <f t="shared" si="16"/>
        <v>28065.462012001048</v>
      </c>
    </row>
    <row r="247" spans="7:12" ht="12.75">
      <c r="G247" s="45"/>
      <c r="H247" s="43">
        <f t="shared" si="17"/>
        <v>239</v>
      </c>
      <c r="I247" s="4">
        <f t="shared" si="15"/>
        <v>46.775770020001744</v>
      </c>
      <c r="J247" s="5">
        <f t="shared" si="18"/>
        <v>430.06036095456574</v>
      </c>
      <c r="K247" s="5">
        <f t="shared" si="19"/>
        <v>476.8361309745675</v>
      </c>
      <c r="L247" s="6">
        <f t="shared" si="16"/>
        <v>27635.401651046483</v>
      </c>
    </row>
    <row r="248" spans="7:12" ht="13.5" thickBot="1">
      <c r="G248" s="45"/>
      <c r="H248" s="42">
        <f t="shared" si="17"/>
        <v>240</v>
      </c>
      <c r="I248" s="7">
        <f t="shared" si="15"/>
        <v>46.05900275174413</v>
      </c>
      <c r="J248" s="8">
        <f t="shared" si="18"/>
        <v>430.77712822282336</v>
      </c>
      <c r="K248" s="8">
        <f t="shared" si="19"/>
        <v>476.8361309745675</v>
      </c>
      <c r="L248" s="9">
        <f t="shared" si="16"/>
        <v>27204.62452282366</v>
      </c>
    </row>
    <row r="249" spans="7:12" ht="12.75">
      <c r="G249" s="44">
        <v>21</v>
      </c>
      <c r="H249" s="43">
        <f t="shared" si="17"/>
        <v>241</v>
      </c>
      <c r="I249" s="4">
        <f t="shared" si="15"/>
        <v>45.34104087137276</v>
      </c>
      <c r="J249" s="5">
        <f t="shared" si="18"/>
        <v>431.49509010319474</v>
      </c>
      <c r="K249" s="5">
        <f t="shared" si="19"/>
        <v>476.8361309745675</v>
      </c>
      <c r="L249" s="6">
        <f t="shared" si="16"/>
        <v>26773.129432720463</v>
      </c>
    </row>
    <row r="250" spans="7:12" ht="12.75">
      <c r="G250" s="45"/>
      <c r="H250" s="43">
        <f t="shared" si="17"/>
        <v>242</v>
      </c>
      <c r="I250" s="4">
        <f t="shared" si="15"/>
        <v>44.62188238786744</v>
      </c>
      <c r="J250" s="5">
        <f t="shared" si="18"/>
        <v>432.2142485867</v>
      </c>
      <c r="K250" s="5">
        <f t="shared" si="19"/>
        <v>476.8361309745675</v>
      </c>
      <c r="L250" s="6">
        <f t="shared" si="16"/>
        <v>26340.915184133763</v>
      </c>
    </row>
    <row r="251" spans="7:12" ht="12.75">
      <c r="G251" s="45"/>
      <c r="H251" s="43">
        <f t="shared" si="17"/>
        <v>243</v>
      </c>
      <c r="I251" s="4">
        <f t="shared" si="15"/>
        <v>43.9015253068896</v>
      </c>
      <c r="J251" s="5">
        <f t="shared" si="18"/>
        <v>432.9346056676779</v>
      </c>
      <c r="K251" s="5">
        <f t="shared" si="19"/>
        <v>476.8361309745675</v>
      </c>
      <c r="L251" s="6">
        <f t="shared" si="16"/>
        <v>25907.980578466086</v>
      </c>
    </row>
    <row r="252" spans="7:12" ht="12.75">
      <c r="G252" s="45"/>
      <c r="H252" s="43">
        <f t="shared" si="17"/>
        <v>244</v>
      </c>
      <c r="I252" s="4">
        <f t="shared" si="15"/>
        <v>43.17996763077681</v>
      </c>
      <c r="J252" s="5">
        <f t="shared" si="18"/>
        <v>433.6561633437907</v>
      </c>
      <c r="K252" s="5">
        <f t="shared" si="19"/>
        <v>476.8361309745675</v>
      </c>
      <c r="L252" s="6">
        <f t="shared" si="16"/>
        <v>25474.324415122293</v>
      </c>
    </row>
    <row r="253" spans="7:12" ht="12.75">
      <c r="G253" s="45"/>
      <c r="H253" s="43">
        <f t="shared" si="17"/>
        <v>245</v>
      </c>
      <c r="I253" s="4">
        <f t="shared" si="15"/>
        <v>42.457207358537154</v>
      </c>
      <c r="J253" s="5">
        <f t="shared" si="18"/>
        <v>434.3789236160303</v>
      </c>
      <c r="K253" s="5">
        <f t="shared" si="19"/>
        <v>476.8361309745675</v>
      </c>
      <c r="L253" s="6">
        <f t="shared" si="16"/>
        <v>25039.945491506263</v>
      </c>
    </row>
    <row r="254" spans="7:12" ht="12.75">
      <c r="G254" s="45"/>
      <c r="H254" s="43">
        <f t="shared" si="17"/>
        <v>246</v>
      </c>
      <c r="I254" s="4">
        <f t="shared" si="15"/>
        <v>41.73324248584377</v>
      </c>
      <c r="J254" s="5">
        <f t="shared" si="18"/>
        <v>435.1028884887237</v>
      </c>
      <c r="K254" s="5">
        <f t="shared" si="19"/>
        <v>476.8361309745675</v>
      </c>
      <c r="L254" s="6">
        <f t="shared" si="16"/>
        <v>24604.84260301754</v>
      </c>
    </row>
    <row r="255" spans="7:12" ht="12.75">
      <c r="G255" s="45"/>
      <c r="H255" s="43">
        <f t="shared" si="17"/>
        <v>247</v>
      </c>
      <c r="I255" s="4">
        <f t="shared" si="15"/>
        <v>41.00807100502923</v>
      </c>
      <c r="J255" s="5">
        <f t="shared" si="18"/>
        <v>435.82805996953823</v>
      </c>
      <c r="K255" s="5">
        <f t="shared" si="19"/>
        <v>476.8361309745675</v>
      </c>
      <c r="L255" s="6">
        <f t="shared" si="16"/>
        <v>24169.014543048</v>
      </c>
    </row>
    <row r="256" spans="7:12" ht="12.75">
      <c r="G256" s="45"/>
      <c r="H256" s="43">
        <f t="shared" si="17"/>
        <v>248</v>
      </c>
      <c r="I256" s="4">
        <f t="shared" si="15"/>
        <v>40.28169090508</v>
      </c>
      <c r="J256" s="5">
        <f t="shared" si="18"/>
        <v>436.5544400694875</v>
      </c>
      <c r="K256" s="5">
        <f t="shared" si="19"/>
        <v>476.8361309745675</v>
      </c>
      <c r="L256" s="6">
        <f t="shared" si="16"/>
        <v>23732.46010297851</v>
      </c>
    </row>
    <row r="257" spans="7:12" ht="12.75">
      <c r="G257" s="45"/>
      <c r="H257" s="43">
        <f t="shared" si="17"/>
        <v>249</v>
      </c>
      <c r="I257" s="4">
        <f t="shared" si="15"/>
        <v>39.55410017163085</v>
      </c>
      <c r="J257" s="5">
        <f t="shared" si="18"/>
        <v>437.2820308029366</v>
      </c>
      <c r="K257" s="5">
        <f t="shared" si="19"/>
        <v>476.8361309745675</v>
      </c>
      <c r="L257" s="6">
        <f t="shared" si="16"/>
        <v>23295.178072175575</v>
      </c>
    </row>
    <row r="258" spans="7:12" ht="12.75">
      <c r="G258" s="45"/>
      <c r="H258" s="43">
        <f t="shared" si="17"/>
        <v>250</v>
      </c>
      <c r="I258" s="4">
        <f t="shared" si="15"/>
        <v>38.82529678695929</v>
      </c>
      <c r="J258" s="5">
        <f t="shared" si="18"/>
        <v>438.01083418760817</v>
      </c>
      <c r="K258" s="5">
        <f t="shared" si="19"/>
        <v>476.8361309745675</v>
      </c>
      <c r="L258" s="6">
        <f t="shared" si="16"/>
        <v>22857.167237987967</v>
      </c>
    </row>
    <row r="259" spans="7:12" ht="12.75">
      <c r="G259" s="45"/>
      <c r="H259" s="43">
        <f t="shared" si="17"/>
        <v>251</v>
      </c>
      <c r="I259" s="4">
        <f t="shared" si="15"/>
        <v>38.095278729979945</v>
      </c>
      <c r="J259" s="5">
        <f t="shared" si="18"/>
        <v>438.74085224458753</v>
      </c>
      <c r="K259" s="5">
        <f t="shared" si="19"/>
        <v>476.8361309745675</v>
      </c>
      <c r="L259" s="6">
        <f t="shared" si="16"/>
        <v>22418.42638574338</v>
      </c>
    </row>
    <row r="260" spans="7:12" ht="13.5" thickBot="1">
      <c r="G260" s="45"/>
      <c r="H260" s="42">
        <f t="shared" si="17"/>
        <v>252</v>
      </c>
      <c r="I260" s="7">
        <f t="shared" si="15"/>
        <v>37.36404397623896</v>
      </c>
      <c r="J260" s="8">
        <f t="shared" si="18"/>
        <v>439.4720869983285</v>
      </c>
      <c r="K260" s="8">
        <f t="shared" si="19"/>
        <v>476.8361309745675</v>
      </c>
      <c r="L260" s="9">
        <f t="shared" si="16"/>
        <v>21978.95429874505</v>
      </c>
    </row>
    <row r="261" spans="7:12" ht="12.75">
      <c r="G261" s="44">
        <v>22</v>
      </c>
      <c r="H261" s="43">
        <f t="shared" si="17"/>
        <v>253</v>
      </c>
      <c r="I261" s="4">
        <f t="shared" si="15"/>
        <v>36.63159049790842</v>
      </c>
      <c r="J261" s="5">
        <f t="shared" si="18"/>
        <v>440.2045404766591</v>
      </c>
      <c r="K261" s="5">
        <f t="shared" si="19"/>
        <v>476.8361309745675</v>
      </c>
      <c r="L261" s="6">
        <f t="shared" si="16"/>
        <v>21538.749758268394</v>
      </c>
    </row>
    <row r="262" spans="7:12" ht="12.75">
      <c r="G262" s="45"/>
      <c r="H262" s="43">
        <f t="shared" si="17"/>
        <v>254</v>
      </c>
      <c r="I262" s="4">
        <f t="shared" si="15"/>
        <v>35.89791626378065</v>
      </c>
      <c r="J262" s="5">
        <f t="shared" si="18"/>
        <v>440.93821471078684</v>
      </c>
      <c r="K262" s="5">
        <f t="shared" si="19"/>
        <v>476.8361309745675</v>
      </c>
      <c r="L262" s="6">
        <f t="shared" si="16"/>
        <v>21097.811543557607</v>
      </c>
    </row>
    <row r="263" spans="7:12" ht="12.75">
      <c r="G263" s="45"/>
      <c r="H263" s="43">
        <f t="shared" si="17"/>
        <v>255</v>
      </c>
      <c r="I263" s="4">
        <f t="shared" si="15"/>
        <v>35.163019239262674</v>
      </c>
      <c r="J263" s="5">
        <f t="shared" si="18"/>
        <v>441.6731117353048</v>
      </c>
      <c r="K263" s="5">
        <f t="shared" si="19"/>
        <v>476.8361309745675</v>
      </c>
      <c r="L263" s="6">
        <f t="shared" si="16"/>
        <v>20656.138431822303</v>
      </c>
    </row>
    <row r="264" spans="7:12" ht="12.75">
      <c r="G264" s="45"/>
      <c r="H264" s="43">
        <f t="shared" si="17"/>
        <v>256</v>
      </c>
      <c r="I264" s="4">
        <f t="shared" si="15"/>
        <v>34.426897386370506</v>
      </c>
      <c r="J264" s="5">
        <f t="shared" si="18"/>
        <v>442.40923358819697</v>
      </c>
      <c r="K264" s="5">
        <f t="shared" si="19"/>
        <v>476.8361309745675</v>
      </c>
      <c r="L264" s="6">
        <f t="shared" si="16"/>
        <v>20213.729198234105</v>
      </c>
    </row>
    <row r="265" spans="7:12" ht="12.75">
      <c r="G265" s="45"/>
      <c r="H265" s="43">
        <f t="shared" si="17"/>
        <v>257</v>
      </c>
      <c r="I265" s="4">
        <f aca="true" t="shared" si="20" ref="I265:I308">+L264*$V$37</f>
        <v>33.68954866372351</v>
      </c>
      <c r="J265" s="5">
        <f t="shared" si="18"/>
        <v>443.146582310844</v>
      </c>
      <c r="K265" s="5">
        <f t="shared" si="19"/>
        <v>476.8361309745675</v>
      </c>
      <c r="L265" s="6">
        <f t="shared" si="16"/>
        <v>19770.58261592326</v>
      </c>
    </row>
    <row r="266" spans="7:12" ht="12.75">
      <c r="G266" s="45"/>
      <c r="H266" s="43">
        <f t="shared" si="17"/>
        <v>258</v>
      </c>
      <c r="I266" s="4">
        <f t="shared" si="20"/>
        <v>32.95097102653877</v>
      </c>
      <c r="J266" s="5">
        <f t="shared" si="18"/>
        <v>443.88515994802873</v>
      </c>
      <c r="K266" s="5">
        <f t="shared" si="19"/>
        <v>476.8361309745675</v>
      </c>
      <c r="L266" s="6">
        <f aca="true" t="shared" si="21" ref="L266:L308">+L265-J266</f>
        <v>19326.69745597523</v>
      </c>
    </row>
    <row r="267" spans="7:12" ht="12.75">
      <c r="G267" s="45"/>
      <c r="H267" s="43">
        <f aca="true" t="shared" si="22" ref="H267:H308">+H266+1</f>
        <v>259</v>
      </c>
      <c r="I267" s="4">
        <f t="shared" si="20"/>
        <v>32.211162426625386</v>
      </c>
      <c r="J267" s="5">
        <f aca="true" t="shared" si="23" ref="J267:J308">+K267-I267</f>
        <v>444.6249685479421</v>
      </c>
      <c r="K267" s="5">
        <f aca="true" t="shared" si="24" ref="K267:K308">+K266</f>
        <v>476.8361309745675</v>
      </c>
      <c r="L267" s="6">
        <f t="shared" si="21"/>
        <v>18882.07248742729</v>
      </c>
    </row>
    <row r="268" spans="7:12" ht="12.75">
      <c r="G268" s="45"/>
      <c r="H268" s="43">
        <f t="shared" si="22"/>
        <v>260</v>
      </c>
      <c r="I268" s="4">
        <f t="shared" si="20"/>
        <v>31.470120812378813</v>
      </c>
      <c r="J268" s="5">
        <f t="shared" si="23"/>
        <v>445.3660101621887</v>
      </c>
      <c r="K268" s="5">
        <f t="shared" si="24"/>
        <v>476.8361309745675</v>
      </c>
      <c r="L268" s="6">
        <f t="shared" si="21"/>
        <v>18436.7064772651</v>
      </c>
    </row>
    <row r="269" spans="7:12" ht="12.75">
      <c r="G269" s="45"/>
      <c r="H269" s="43">
        <f t="shared" si="22"/>
        <v>261</v>
      </c>
      <c r="I269" s="4">
        <f t="shared" si="20"/>
        <v>30.727844128775164</v>
      </c>
      <c r="J269" s="5">
        <f t="shared" si="23"/>
        <v>446.1082868457923</v>
      </c>
      <c r="K269" s="5">
        <f t="shared" si="24"/>
        <v>476.8361309745675</v>
      </c>
      <c r="L269" s="6">
        <f t="shared" si="21"/>
        <v>17990.598190419307</v>
      </c>
    </row>
    <row r="270" spans="7:12" ht="12.75">
      <c r="G270" s="45"/>
      <c r="H270" s="43">
        <f t="shared" si="22"/>
        <v>262</v>
      </c>
      <c r="I270" s="4">
        <f t="shared" si="20"/>
        <v>29.984330317365508</v>
      </c>
      <c r="J270" s="5">
        <f t="shared" si="23"/>
        <v>446.851800657202</v>
      </c>
      <c r="K270" s="5">
        <f t="shared" si="24"/>
        <v>476.8361309745675</v>
      </c>
      <c r="L270" s="6">
        <f t="shared" si="21"/>
        <v>17543.746389762106</v>
      </c>
    </row>
    <row r="271" spans="7:12" ht="12.75">
      <c r="G271" s="45"/>
      <c r="H271" s="43">
        <f t="shared" si="22"/>
        <v>263</v>
      </c>
      <c r="I271" s="4">
        <f t="shared" si="20"/>
        <v>29.239577316270175</v>
      </c>
      <c r="J271" s="5">
        <f t="shared" si="23"/>
        <v>447.5965536582973</v>
      </c>
      <c r="K271" s="5">
        <f t="shared" si="24"/>
        <v>476.8361309745675</v>
      </c>
      <c r="L271" s="6">
        <f t="shared" si="21"/>
        <v>17096.149836103807</v>
      </c>
    </row>
    <row r="272" spans="7:12" ht="13.5" thickBot="1">
      <c r="G272" s="45"/>
      <c r="H272" s="42">
        <f t="shared" si="22"/>
        <v>264</v>
      </c>
      <c r="I272" s="7">
        <f t="shared" si="20"/>
        <v>28.49358306017301</v>
      </c>
      <c r="J272" s="8">
        <f t="shared" si="23"/>
        <v>448.34254791439446</v>
      </c>
      <c r="K272" s="8">
        <f t="shared" si="24"/>
        <v>476.8361309745675</v>
      </c>
      <c r="L272" s="9">
        <f t="shared" si="21"/>
        <v>16647.80728818941</v>
      </c>
    </row>
    <row r="273" spans="7:12" ht="12.75">
      <c r="G273" s="44">
        <v>23</v>
      </c>
      <c r="H273" s="43">
        <f t="shared" si="22"/>
        <v>265</v>
      </c>
      <c r="I273" s="4">
        <f t="shared" si="20"/>
        <v>27.746345480315682</v>
      </c>
      <c r="J273" s="5">
        <f t="shared" si="23"/>
        <v>449.0897854942518</v>
      </c>
      <c r="K273" s="5">
        <f t="shared" si="24"/>
        <v>476.8361309745675</v>
      </c>
      <c r="L273" s="6">
        <f t="shared" si="21"/>
        <v>16198.717502695159</v>
      </c>
    </row>
    <row r="274" spans="7:12" ht="12.75">
      <c r="G274" s="45"/>
      <c r="H274" s="43">
        <f t="shared" si="22"/>
        <v>266</v>
      </c>
      <c r="I274" s="4">
        <f t="shared" si="20"/>
        <v>26.99786250449193</v>
      </c>
      <c r="J274" s="5">
        <f t="shared" si="23"/>
        <v>449.83826847007555</v>
      </c>
      <c r="K274" s="5">
        <f t="shared" si="24"/>
        <v>476.8361309745675</v>
      </c>
      <c r="L274" s="6">
        <f t="shared" si="21"/>
        <v>15748.879234225084</v>
      </c>
    </row>
    <row r="275" spans="7:12" ht="12.75">
      <c r="G275" s="45"/>
      <c r="H275" s="43">
        <f t="shared" si="22"/>
        <v>267</v>
      </c>
      <c r="I275" s="4">
        <f t="shared" si="20"/>
        <v>26.248132057041804</v>
      </c>
      <c r="J275" s="5">
        <f t="shared" si="23"/>
        <v>450.5879989175257</v>
      </c>
      <c r="K275" s="5">
        <f t="shared" si="24"/>
        <v>476.8361309745675</v>
      </c>
      <c r="L275" s="6">
        <f t="shared" si="21"/>
        <v>15298.291235307557</v>
      </c>
    </row>
    <row r="276" spans="7:12" ht="12.75">
      <c r="G276" s="45"/>
      <c r="H276" s="43">
        <f t="shared" si="22"/>
        <v>268</v>
      </c>
      <c r="I276" s="4">
        <f t="shared" si="20"/>
        <v>25.497152058845927</v>
      </c>
      <c r="J276" s="5">
        <f t="shared" si="23"/>
        <v>451.33897891572155</v>
      </c>
      <c r="K276" s="5">
        <f t="shared" si="24"/>
        <v>476.8361309745675</v>
      </c>
      <c r="L276" s="6">
        <f t="shared" si="21"/>
        <v>14846.952256391836</v>
      </c>
    </row>
    <row r="277" spans="7:12" ht="12.75">
      <c r="G277" s="45"/>
      <c r="H277" s="43">
        <f t="shared" si="22"/>
        <v>269</v>
      </c>
      <c r="I277" s="4">
        <f t="shared" si="20"/>
        <v>24.744920427319727</v>
      </c>
      <c r="J277" s="5">
        <f t="shared" si="23"/>
        <v>452.0912105472478</v>
      </c>
      <c r="K277" s="5">
        <f t="shared" si="24"/>
        <v>476.8361309745675</v>
      </c>
      <c r="L277" s="6">
        <f t="shared" si="21"/>
        <v>14394.86104584459</v>
      </c>
    </row>
    <row r="278" spans="7:12" ht="12.75">
      <c r="G278" s="45"/>
      <c r="H278" s="43">
        <f t="shared" si="22"/>
        <v>270</v>
      </c>
      <c r="I278" s="4">
        <f t="shared" si="20"/>
        <v>23.991435076407647</v>
      </c>
      <c r="J278" s="5">
        <f t="shared" si="23"/>
        <v>452.84469589815984</v>
      </c>
      <c r="K278" s="5">
        <f t="shared" si="24"/>
        <v>476.8361309745675</v>
      </c>
      <c r="L278" s="6">
        <f t="shared" si="21"/>
        <v>13942.016349946429</v>
      </c>
    </row>
    <row r="279" spans="7:12" ht="12.75">
      <c r="G279" s="45"/>
      <c r="H279" s="43">
        <f t="shared" si="22"/>
        <v>271</v>
      </c>
      <c r="I279" s="4">
        <f t="shared" si="20"/>
        <v>23.23669391657738</v>
      </c>
      <c r="J279" s="5">
        <f t="shared" si="23"/>
        <v>453.5994370579901</v>
      </c>
      <c r="K279" s="5">
        <f t="shared" si="24"/>
        <v>476.8361309745675</v>
      </c>
      <c r="L279" s="6">
        <f t="shared" si="21"/>
        <v>13488.416912888439</v>
      </c>
    </row>
    <row r="280" spans="7:12" ht="12.75">
      <c r="G280" s="45"/>
      <c r="H280" s="43">
        <f t="shared" si="22"/>
        <v>272</v>
      </c>
      <c r="I280" s="4">
        <f t="shared" si="20"/>
        <v>22.480694854814065</v>
      </c>
      <c r="J280" s="5">
        <f t="shared" si="23"/>
        <v>454.3554361197534</v>
      </c>
      <c r="K280" s="5">
        <f t="shared" si="24"/>
        <v>476.8361309745675</v>
      </c>
      <c r="L280" s="6">
        <f t="shared" si="21"/>
        <v>13034.061476768686</v>
      </c>
    </row>
    <row r="281" spans="7:12" ht="12.75">
      <c r="G281" s="45"/>
      <c r="H281" s="43">
        <f t="shared" si="22"/>
        <v>273</v>
      </c>
      <c r="I281" s="4">
        <f t="shared" si="20"/>
        <v>21.723435794614474</v>
      </c>
      <c r="J281" s="5">
        <f t="shared" si="23"/>
        <v>455.112695179953</v>
      </c>
      <c r="K281" s="5">
        <f t="shared" si="24"/>
        <v>476.8361309745675</v>
      </c>
      <c r="L281" s="6">
        <f t="shared" si="21"/>
        <v>12578.948781588733</v>
      </c>
    </row>
    <row r="282" spans="7:12" ht="12.75">
      <c r="G282" s="45"/>
      <c r="H282" s="43">
        <f t="shared" si="22"/>
        <v>274</v>
      </c>
      <c r="I282" s="4">
        <f t="shared" si="20"/>
        <v>20.96491463598122</v>
      </c>
      <c r="J282" s="5">
        <f t="shared" si="23"/>
        <v>455.87121633858624</v>
      </c>
      <c r="K282" s="5">
        <f t="shared" si="24"/>
        <v>476.8361309745675</v>
      </c>
      <c r="L282" s="6">
        <f t="shared" si="21"/>
        <v>12123.077565250147</v>
      </c>
    </row>
    <row r="283" spans="7:12" ht="12.75">
      <c r="G283" s="45"/>
      <c r="H283" s="43">
        <f t="shared" si="22"/>
        <v>275</v>
      </c>
      <c r="I283" s="4">
        <f t="shared" si="20"/>
        <v>20.205129275416912</v>
      </c>
      <c r="J283" s="5">
        <f t="shared" si="23"/>
        <v>456.63100169915054</v>
      </c>
      <c r="K283" s="5">
        <f t="shared" si="24"/>
        <v>476.8361309745675</v>
      </c>
      <c r="L283" s="6">
        <f t="shared" si="21"/>
        <v>11666.446563550997</v>
      </c>
    </row>
    <row r="284" spans="7:12" ht="13.5" thickBot="1">
      <c r="G284" s="45"/>
      <c r="H284" s="42">
        <f t="shared" si="22"/>
        <v>276</v>
      </c>
      <c r="I284" s="7">
        <f t="shared" si="20"/>
        <v>19.444077605918327</v>
      </c>
      <c r="J284" s="8">
        <f t="shared" si="23"/>
        <v>457.39205336864916</v>
      </c>
      <c r="K284" s="8">
        <f t="shared" si="24"/>
        <v>476.8361309745675</v>
      </c>
      <c r="L284" s="9">
        <f t="shared" si="21"/>
        <v>11209.054510182348</v>
      </c>
    </row>
    <row r="285" spans="7:12" ht="12.75">
      <c r="G285" s="44">
        <v>24</v>
      </c>
      <c r="H285" s="43">
        <f t="shared" si="22"/>
        <v>277</v>
      </c>
      <c r="I285" s="4">
        <f t="shared" si="20"/>
        <v>18.681757516970578</v>
      </c>
      <c r="J285" s="5">
        <f t="shared" si="23"/>
        <v>458.1543734575969</v>
      </c>
      <c r="K285" s="5">
        <f t="shared" si="24"/>
        <v>476.8361309745675</v>
      </c>
      <c r="L285" s="6">
        <f t="shared" si="21"/>
        <v>10750.900136724751</v>
      </c>
    </row>
    <row r="286" spans="7:12" ht="12.75">
      <c r="G286" s="45"/>
      <c r="H286" s="43">
        <f t="shared" si="22"/>
        <v>278</v>
      </c>
      <c r="I286" s="4">
        <f t="shared" si="20"/>
        <v>17.91816689454125</v>
      </c>
      <c r="J286" s="5">
        <f t="shared" si="23"/>
        <v>458.91796408002625</v>
      </c>
      <c r="K286" s="5">
        <f t="shared" si="24"/>
        <v>476.8361309745675</v>
      </c>
      <c r="L286" s="6">
        <f t="shared" si="21"/>
        <v>10291.982172644724</v>
      </c>
    </row>
    <row r="287" spans="7:12" ht="12.75">
      <c r="G287" s="45"/>
      <c r="H287" s="43">
        <f t="shared" si="22"/>
        <v>279</v>
      </c>
      <c r="I287" s="4">
        <f t="shared" si="20"/>
        <v>17.15330362107454</v>
      </c>
      <c r="J287" s="5">
        <f t="shared" si="23"/>
        <v>459.68282735349294</v>
      </c>
      <c r="K287" s="5">
        <f t="shared" si="24"/>
        <v>476.8361309745675</v>
      </c>
      <c r="L287" s="6">
        <f t="shared" si="21"/>
        <v>9832.29934529123</v>
      </c>
    </row>
    <row r="288" spans="7:12" ht="12.75">
      <c r="G288" s="45"/>
      <c r="H288" s="43">
        <f t="shared" si="22"/>
        <v>280</v>
      </c>
      <c r="I288" s="4">
        <f t="shared" si="20"/>
        <v>16.387165575485383</v>
      </c>
      <c r="J288" s="5">
        <f t="shared" si="23"/>
        <v>460.4489653990821</v>
      </c>
      <c r="K288" s="5">
        <f t="shared" si="24"/>
        <v>476.8361309745675</v>
      </c>
      <c r="L288" s="6">
        <f t="shared" si="21"/>
        <v>9371.850379892148</v>
      </c>
    </row>
    <row r="289" spans="7:12" ht="12.75">
      <c r="G289" s="45"/>
      <c r="H289" s="43">
        <f t="shared" si="22"/>
        <v>281</v>
      </c>
      <c r="I289" s="4">
        <f t="shared" si="20"/>
        <v>15.61975063315358</v>
      </c>
      <c r="J289" s="5">
        <f t="shared" si="23"/>
        <v>461.2163803414139</v>
      </c>
      <c r="K289" s="5">
        <f t="shared" si="24"/>
        <v>476.8361309745675</v>
      </c>
      <c r="L289" s="6">
        <f t="shared" si="21"/>
        <v>8910.633999550735</v>
      </c>
    </row>
    <row r="290" spans="7:12" ht="12.75">
      <c r="G290" s="45"/>
      <c r="H290" s="43">
        <f t="shared" si="22"/>
        <v>282</v>
      </c>
      <c r="I290" s="4">
        <f t="shared" si="20"/>
        <v>14.851056665917891</v>
      </c>
      <c r="J290" s="5">
        <f t="shared" si="23"/>
        <v>461.9850743086496</v>
      </c>
      <c r="K290" s="5">
        <f t="shared" si="24"/>
        <v>476.8361309745675</v>
      </c>
      <c r="L290" s="6">
        <f t="shared" si="21"/>
        <v>8448.648925242085</v>
      </c>
    </row>
    <row r="291" spans="7:12" ht="12.75">
      <c r="G291" s="45"/>
      <c r="H291" s="43">
        <f t="shared" si="22"/>
        <v>283</v>
      </c>
      <c r="I291" s="4">
        <f t="shared" si="20"/>
        <v>14.081081542070141</v>
      </c>
      <c r="J291" s="5">
        <f t="shared" si="23"/>
        <v>462.75504943249734</v>
      </c>
      <c r="K291" s="5">
        <f t="shared" si="24"/>
        <v>476.8361309745675</v>
      </c>
      <c r="L291" s="6">
        <f t="shared" si="21"/>
        <v>7985.893875809588</v>
      </c>
    </row>
    <row r="292" spans="7:12" ht="12.75">
      <c r="G292" s="45"/>
      <c r="H292" s="43">
        <f t="shared" si="22"/>
        <v>284</v>
      </c>
      <c r="I292" s="4">
        <f t="shared" si="20"/>
        <v>13.309823126349313</v>
      </c>
      <c r="J292" s="5">
        <f t="shared" si="23"/>
        <v>463.52630784821815</v>
      </c>
      <c r="K292" s="5">
        <f t="shared" si="24"/>
        <v>476.8361309745675</v>
      </c>
      <c r="L292" s="6">
        <f t="shared" si="21"/>
        <v>7522.36756796137</v>
      </c>
    </row>
    <row r="293" spans="7:12" ht="12.75">
      <c r="G293" s="45"/>
      <c r="H293" s="43">
        <f t="shared" si="22"/>
        <v>285</v>
      </c>
      <c r="I293" s="4">
        <f t="shared" si="20"/>
        <v>12.537279279935616</v>
      </c>
      <c r="J293" s="5">
        <f t="shared" si="23"/>
        <v>464.2988516946319</v>
      </c>
      <c r="K293" s="5">
        <f t="shared" si="24"/>
        <v>476.8361309745675</v>
      </c>
      <c r="L293" s="6">
        <f t="shared" si="21"/>
        <v>7058.068716266738</v>
      </c>
    </row>
    <row r="294" spans="7:12" ht="12.75">
      <c r="G294" s="45"/>
      <c r="H294" s="43">
        <f t="shared" si="22"/>
        <v>286</v>
      </c>
      <c r="I294" s="4">
        <f t="shared" si="20"/>
        <v>11.763447860444563</v>
      </c>
      <c r="J294" s="5">
        <f t="shared" si="23"/>
        <v>465.0726831141229</v>
      </c>
      <c r="K294" s="5">
        <f t="shared" si="24"/>
        <v>476.8361309745675</v>
      </c>
      <c r="L294" s="6">
        <f t="shared" si="21"/>
        <v>6592.996033152615</v>
      </c>
    </row>
    <row r="295" spans="7:12" ht="12.75">
      <c r="G295" s="45"/>
      <c r="H295" s="43">
        <f t="shared" si="22"/>
        <v>287</v>
      </c>
      <c r="I295" s="4">
        <f t="shared" si="20"/>
        <v>10.988326721921025</v>
      </c>
      <c r="J295" s="5">
        <f t="shared" si="23"/>
        <v>465.8478042526465</v>
      </c>
      <c r="K295" s="5">
        <f t="shared" si="24"/>
        <v>476.8361309745675</v>
      </c>
      <c r="L295" s="6">
        <f t="shared" si="21"/>
        <v>6127.148228899969</v>
      </c>
    </row>
    <row r="296" spans="7:12" ht="13.5" thickBot="1">
      <c r="G296" s="45"/>
      <c r="H296" s="42">
        <f t="shared" si="22"/>
        <v>288</v>
      </c>
      <c r="I296" s="7">
        <f t="shared" si="20"/>
        <v>10.21191371483328</v>
      </c>
      <c r="J296" s="8">
        <f t="shared" si="23"/>
        <v>466.6242172597342</v>
      </c>
      <c r="K296" s="8">
        <f t="shared" si="24"/>
        <v>476.8361309745675</v>
      </c>
      <c r="L296" s="9">
        <f t="shared" si="21"/>
        <v>5660.524011640235</v>
      </c>
    </row>
    <row r="297" spans="7:12" ht="12.75">
      <c r="G297" s="44">
        <v>25</v>
      </c>
      <c r="H297" s="43">
        <f t="shared" si="22"/>
        <v>289</v>
      </c>
      <c r="I297" s="4">
        <f t="shared" si="20"/>
        <v>9.434206686067057</v>
      </c>
      <c r="J297" s="5">
        <f t="shared" si="23"/>
        <v>467.4019242885004</v>
      </c>
      <c r="K297" s="5">
        <f t="shared" si="24"/>
        <v>476.8361309745675</v>
      </c>
      <c r="L297" s="6">
        <f t="shared" si="21"/>
        <v>5193.122087351734</v>
      </c>
    </row>
    <row r="298" spans="7:12" ht="12.75">
      <c r="G298" s="45"/>
      <c r="H298" s="43">
        <f t="shared" si="22"/>
        <v>290</v>
      </c>
      <c r="I298" s="4">
        <f t="shared" si="20"/>
        <v>8.655203478919557</v>
      </c>
      <c r="J298" s="5">
        <f t="shared" si="23"/>
        <v>468.18092749564795</v>
      </c>
      <c r="K298" s="5">
        <f t="shared" si="24"/>
        <v>476.8361309745675</v>
      </c>
      <c r="L298" s="6">
        <f t="shared" si="21"/>
        <v>4724.941159856086</v>
      </c>
    </row>
    <row r="299" spans="7:12" ht="12.75">
      <c r="G299" s="45"/>
      <c r="H299" s="43">
        <f t="shared" si="22"/>
        <v>291</v>
      </c>
      <c r="I299" s="4">
        <f t="shared" si="20"/>
        <v>7.874901933093477</v>
      </c>
      <c r="J299" s="5">
        <f t="shared" si="23"/>
        <v>468.961229041474</v>
      </c>
      <c r="K299" s="5">
        <f t="shared" si="24"/>
        <v>476.8361309745675</v>
      </c>
      <c r="L299" s="6">
        <f t="shared" si="21"/>
        <v>4255.979930814612</v>
      </c>
    </row>
    <row r="300" spans="7:12" ht="12.75">
      <c r="G300" s="45"/>
      <c r="H300" s="43">
        <f t="shared" si="22"/>
        <v>292</v>
      </c>
      <c r="I300" s="4">
        <f t="shared" si="20"/>
        <v>7.09329988469102</v>
      </c>
      <c r="J300" s="5">
        <f t="shared" si="23"/>
        <v>469.74283108987646</v>
      </c>
      <c r="K300" s="5">
        <f t="shared" si="24"/>
        <v>476.8361309745675</v>
      </c>
      <c r="L300" s="6">
        <f t="shared" si="21"/>
        <v>3786.237099724736</v>
      </c>
    </row>
    <row r="301" spans="7:12" ht="12.75">
      <c r="G301" s="45"/>
      <c r="H301" s="43">
        <f t="shared" si="22"/>
        <v>293</v>
      </c>
      <c r="I301" s="4">
        <f t="shared" si="20"/>
        <v>6.3103951662078925</v>
      </c>
      <c r="J301" s="5">
        <f t="shared" si="23"/>
        <v>470.52573580835957</v>
      </c>
      <c r="K301" s="5">
        <f t="shared" si="24"/>
        <v>476.8361309745675</v>
      </c>
      <c r="L301" s="6">
        <f t="shared" si="21"/>
        <v>3315.7113639163763</v>
      </c>
    </row>
    <row r="302" spans="7:12" ht="12.75">
      <c r="G302" s="45"/>
      <c r="H302" s="43">
        <f t="shared" si="22"/>
        <v>294</v>
      </c>
      <c r="I302" s="4">
        <f t="shared" si="20"/>
        <v>5.526185606527293</v>
      </c>
      <c r="J302" s="5">
        <f t="shared" si="23"/>
        <v>471.3099453680402</v>
      </c>
      <c r="K302" s="5">
        <f t="shared" si="24"/>
        <v>476.8361309745675</v>
      </c>
      <c r="L302" s="6">
        <f t="shared" si="21"/>
        <v>2844.401418548336</v>
      </c>
    </row>
    <row r="303" spans="7:12" ht="12.75">
      <c r="G303" s="45"/>
      <c r="H303" s="43">
        <f t="shared" si="22"/>
        <v>295</v>
      </c>
      <c r="I303" s="4">
        <f t="shared" si="20"/>
        <v>4.740669030913893</v>
      </c>
      <c r="J303" s="5">
        <f t="shared" si="23"/>
        <v>472.09546194365356</v>
      </c>
      <c r="K303" s="5">
        <f t="shared" si="24"/>
        <v>476.8361309745675</v>
      </c>
      <c r="L303" s="6">
        <f t="shared" si="21"/>
        <v>2372.3059566046827</v>
      </c>
    </row>
    <row r="304" spans="7:12" ht="12.75">
      <c r="G304" s="45"/>
      <c r="H304" s="43">
        <f t="shared" si="22"/>
        <v>296</v>
      </c>
      <c r="I304" s="4">
        <f t="shared" si="20"/>
        <v>3.9538432610078043</v>
      </c>
      <c r="J304" s="5">
        <f t="shared" si="23"/>
        <v>472.88228771355966</v>
      </c>
      <c r="K304" s="5">
        <f t="shared" si="24"/>
        <v>476.8361309745675</v>
      </c>
      <c r="L304" s="6">
        <f t="shared" si="21"/>
        <v>1899.423668891123</v>
      </c>
    </row>
    <row r="305" spans="7:12" ht="12.75">
      <c r="G305" s="45"/>
      <c r="H305" s="43">
        <f t="shared" si="22"/>
        <v>297</v>
      </c>
      <c r="I305" s="4">
        <f t="shared" si="20"/>
        <v>3.1657061148185384</v>
      </c>
      <c r="J305" s="5">
        <f t="shared" si="23"/>
        <v>473.67042485974895</v>
      </c>
      <c r="K305" s="5">
        <f t="shared" si="24"/>
        <v>476.8361309745675</v>
      </c>
      <c r="L305" s="6">
        <f t="shared" si="21"/>
        <v>1425.7532440313742</v>
      </c>
    </row>
    <row r="306" spans="7:12" ht="12.75">
      <c r="G306" s="45"/>
      <c r="H306" s="43">
        <f t="shared" si="22"/>
        <v>298</v>
      </c>
      <c r="I306" s="4">
        <f t="shared" si="20"/>
        <v>2.3762554067189567</v>
      </c>
      <c r="J306" s="5">
        <f t="shared" si="23"/>
        <v>474.45987556784854</v>
      </c>
      <c r="K306" s="5">
        <f t="shared" si="24"/>
        <v>476.8361309745675</v>
      </c>
      <c r="L306" s="6">
        <f t="shared" si="21"/>
        <v>951.2933684635257</v>
      </c>
    </row>
    <row r="307" spans="7:12" ht="12.75">
      <c r="G307" s="45"/>
      <c r="H307" s="43">
        <f t="shared" si="22"/>
        <v>299</v>
      </c>
      <c r="I307" s="4">
        <f t="shared" si="20"/>
        <v>1.5854889474392093</v>
      </c>
      <c r="J307" s="5">
        <f t="shared" si="23"/>
        <v>475.25064202712826</v>
      </c>
      <c r="K307" s="5">
        <f t="shared" si="24"/>
        <v>476.8361309745675</v>
      </c>
      <c r="L307" s="6">
        <f t="shared" si="21"/>
        <v>476.0427264363974</v>
      </c>
    </row>
    <row r="308" spans="7:12" ht="13.5" thickBot="1">
      <c r="G308" s="46"/>
      <c r="H308" s="42">
        <f t="shared" si="22"/>
        <v>300</v>
      </c>
      <c r="I308" s="7">
        <f t="shared" si="20"/>
        <v>0.7934045440606623</v>
      </c>
      <c r="J308" s="8">
        <f t="shared" si="23"/>
        <v>476.04272643050683</v>
      </c>
      <c r="K308" s="8">
        <f t="shared" si="24"/>
        <v>476.8361309745675</v>
      </c>
      <c r="L308" s="9">
        <f t="shared" si="21"/>
        <v>5.890569809707813E-09</v>
      </c>
    </row>
    <row r="309" spans="9:12" ht="13.5" thickBot="1">
      <c r="I309" s="21">
        <f>SUM(I9:I308)</f>
        <v>30550.83929237611</v>
      </c>
      <c r="J309" s="22">
        <f>SUM(J9:J308)</f>
        <v>112499.99999999414</v>
      </c>
      <c r="K309" s="22">
        <f>SUM(K9:K308)</f>
        <v>143050.83929237045</v>
      </c>
      <c r="L309" s="23"/>
    </row>
  </sheetData>
  <sheetProtection password="8EB1" sheet="1"/>
  <protectedRanges>
    <protectedRange sqref="C16" name="Ayuda subsidiaci?n"/>
    <protectedRange sqref="C12" name="tipo euribor"/>
    <protectedRange sqref="C10" name="capital hipotecado"/>
  </protectedRanges>
  <mergeCells count="33">
    <mergeCell ref="J6:J7"/>
    <mergeCell ref="K6:K7"/>
    <mergeCell ref="L6:L7"/>
    <mergeCell ref="G9:G20"/>
    <mergeCell ref="G21:G32"/>
    <mergeCell ref="G33:G44"/>
    <mergeCell ref="G45:G56"/>
    <mergeCell ref="G57:G68"/>
    <mergeCell ref="B2:L4"/>
    <mergeCell ref="G69:G80"/>
    <mergeCell ref="B6:C7"/>
    <mergeCell ref="B16:B18"/>
    <mergeCell ref="C16:C18"/>
    <mergeCell ref="I6:I7"/>
    <mergeCell ref="G81:G92"/>
    <mergeCell ref="G93:G104"/>
    <mergeCell ref="G105:G116"/>
    <mergeCell ref="G117:G128"/>
    <mergeCell ref="G129:G140"/>
    <mergeCell ref="G141:G152"/>
    <mergeCell ref="G153:G164"/>
    <mergeCell ref="G165:G176"/>
    <mergeCell ref="G177:G188"/>
    <mergeCell ref="G189:G200"/>
    <mergeCell ref="G201:G212"/>
    <mergeCell ref="G285:G296"/>
    <mergeCell ref="G297:G308"/>
    <mergeCell ref="G213:G224"/>
    <mergeCell ref="G225:G236"/>
    <mergeCell ref="G237:G248"/>
    <mergeCell ref="G249:G260"/>
    <mergeCell ref="G261:G272"/>
    <mergeCell ref="G273:G28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2012-09-15T18:01:44Z</dcterms:created>
  <dcterms:modified xsi:type="dcterms:W3CDTF">2012-09-15T19:13:42Z</dcterms:modified>
  <cp:category/>
  <cp:version/>
  <cp:contentType/>
  <cp:contentStatus/>
</cp:coreProperties>
</file>