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5" windowHeight="5445" activeTab="1"/>
  </bookViews>
  <sheets>
    <sheet name="CUENTAS ANUALES" sheetId="1" r:id="rId1"/>
    <sheet name="DESGLOSE MENSUAL" sheetId="2" r:id="rId2"/>
    <sheet name="COMPARATIVA" sheetId="3" r:id="rId3"/>
  </sheets>
  <calcPr calcId="114210"/>
</workbook>
</file>

<file path=xl/calcChain.xml><?xml version="1.0" encoding="utf-8"?>
<calcChain xmlns="http://schemas.openxmlformats.org/spreadsheetml/2006/main">
  <c r="E4" i="3"/>
  <c r="F4"/>
  <c r="A32" i="2"/>
  <c r="A34"/>
  <c r="A22"/>
  <c r="A24"/>
  <c r="B6"/>
  <c r="D13"/>
  <c r="D15"/>
  <c r="A13"/>
  <c r="A15"/>
  <c r="B70" i="1"/>
  <c r="B62"/>
  <c r="B67"/>
  <c r="C67"/>
  <c r="C70"/>
  <c r="B59"/>
  <c r="C59"/>
  <c r="C54"/>
  <c r="B54"/>
  <c r="B48"/>
  <c r="C48"/>
  <c r="B42"/>
  <c r="C42"/>
  <c r="B37"/>
  <c r="C37"/>
  <c r="C25"/>
  <c r="B25"/>
  <c r="C18"/>
  <c r="B18"/>
</calcChain>
</file>

<file path=xl/sharedStrings.xml><?xml version="1.0" encoding="utf-8"?>
<sst xmlns="http://schemas.openxmlformats.org/spreadsheetml/2006/main" count="89" uniqueCount="74">
  <si>
    <t>MANTENIMIENTOS REPARACIONES Y CONSERVACION</t>
  </si>
  <si>
    <t xml:space="preserve"> ASCENSORES</t>
  </si>
  <si>
    <t>LINEA TELEFONICA</t>
  </si>
  <si>
    <t>VIVIENDAS</t>
  </si>
  <si>
    <t>VIVIENDAS C</t>
  </si>
  <si>
    <t>PRESUPUESTO APROBADO DE JULIO 2010 A JUNIO 2011 RESTO FASES</t>
  </si>
  <si>
    <t>PRESUPUESTO PROPUESTO DE ENERO DE 2011 A JUNIO 2011 PARA FASE C</t>
  </si>
  <si>
    <t>JARDINES</t>
  </si>
  <si>
    <t>SERVICIO LIMPIEZA</t>
  </si>
  <si>
    <t>PISCINAS</t>
  </si>
  <si>
    <t>ANALISIS AGUA PISCINAS</t>
  </si>
  <si>
    <t>DESRATIZACION DESINFECCION</t>
  </si>
  <si>
    <t>M ANTENIMIENTO EXTERIORES</t>
  </si>
  <si>
    <t>CAMARAS DE SEGURIDAD</t>
  </si>
  <si>
    <t>CUOTA MANTENIMIENTO COMPLEJO</t>
  </si>
  <si>
    <t>GASTOS IMPREVISTOS</t>
  </si>
  <si>
    <t>TOTAL MANTENIMIENTOS</t>
  </si>
  <si>
    <t>% DEL PRESUPUESTO</t>
  </si>
  <si>
    <t>?</t>
  </si>
  <si>
    <t>SERVICIOS PROFESIONALES INDEPENDIENTES</t>
  </si>
  <si>
    <t>CONSERJERIA</t>
  </si>
  <si>
    <t>ADMINISTRACION</t>
  </si>
  <si>
    <t>TOTAL SERVICIOS PROFESIONALES</t>
  </si>
  <si>
    <t>SEGUROS</t>
  </si>
  <si>
    <t>SEGURO COMUNITARIO</t>
  </si>
  <si>
    <t>TOTAL SEGUROS</t>
  </si>
  <si>
    <t>SUMINISTROS</t>
  </si>
  <si>
    <t>ELECTRICO</t>
  </si>
  <si>
    <t>AGUA</t>
  </si>
  <si>
    <t>TELEFONO</t>
  </si>
  <si>
    <t>TOTAL SUMINISTROS</t>
  </si>
  <si>
    <t>GASTOS DE PERSONAL</t>
  </si>
  <si>
    <t>SUELDOS Y SALARIOS SOCORRISTAS VERANO</t>
  </si>
  <si>
    <t>TOTAL GASTOS DE PERSONAL</t>
  </si>
  <si>
    <t>OTROS GASTOS</t>
  </si>
  <si>
    <t>CORREOS</t>
  </si>
  <si>
    <t>REUNIONES</t>
  </si>
  <si>
    <t>TOTAL OTROS GASTOS</t>
  </si>
  <si>
    <t>GASTOS FINANCIEROS</t>
  </si>
  <si>
    <t xml:space="preserve">SUMA TOTAL </t>
  </si>
  <si>
    <t>FONDO DE RESERVA</t>
  </si>
  <si>
    <t>TOTAL PRESUPUESTO ANUAL</t>
  </si>
  <si>
    <t>ACUMULADO OTRAS FASES</t>
  </si>
  <si>
    <t>TOTAL PRESUPUESTO ANUAL JULIO 2010 A JUNIO 2011</t>
  </si>
  <si>
    <t>PRESUPUESTO DE ENERO 2011 A JUNIO 2011</t>
  </si>
  <si>
    <t>LA MITAD EXACTA</t>
  </si>
  <si>
    <t>PARA RESTO FASES</t>
  </si>
  <si>
    <t>OBLIGACION DE PAGO   HASTA 31-12-2010</t>
  </si>
  <si>
    <t>TOTAL MENSUAL</t>
  </si>
  <si>
    <t>TOTAL MENSUAL BLOQUES C</t>
  </si>
  <si>
    <t>CUOTAS MENSUALES SEGÚN PRESUPUESTO ANUAL APROBADO PARA LA COMUIDAD EL 1 DE AGOSTO DE 2010</t>
  </si>
  <si>
    <t>PRES.ANUAL</t>
  </si>
  <si>
    <t>% APLICADO</t>
  </si>
  <si>
    <t>CUOTA ANUAL</t>
  </si>
  <si>
    <t>% DE LA PROPIEDAD</t>
  </si>
  <si>
    <t>CUOTA MENSUAL</t>
  </si>
  <si>
    <t>CUOTA MENSUAL QUE SE APLICA</t>
  </si>
  <si>
    <t>CUOTA MENSUAL QUESE APLICARIA</t>
  </si>
  <si>
    <t>PRESUPUESTO ANUAL FASE C</t>
  </si>
  <si>
    <t>PRESUPUESTO ANUAL OTRAS FASES</t>
  </si>
  <si>
    <t>PAGO MENSUAL COMUNIDAD PROPIDADES C1</t>
  </si>
  <si>
    <t>% PARTICIPACION</t>
  </si>
  <si>
    <t>COMPARATIVA CON F3 BAJO A</t>
  </si>
  <si>
    <t>COBRADO</t>
  </si>
  <si>
    <t>%APLICADO AL PRESUPUESTO OTRAS FASES</t>
  </si>
  <si>
    <t>PARA COMPARAR</t>
  </si>
  <si>
    <t>DESFASE MENSUAL SIN COMPRENSION</t>
  </si>
  <si>
    <t>DESFASE SEMESTRAL</t>
  </si>
  <si>
    <t>APLICADO A LA  FASE C</t>
  </si>
  <si>
    <t xml:space="preserve">TOTAL MENSUAL otras fases </t>
  </si>
  <si>
    <t>TRASTERO C</t>
  </si>
  <si>
    <t>APARCAMIENTO C</t>
  </si>
  <si>
    <t>APARTAMENTO C</t>
  </si>
  <si>
    <t>APARTAMENTO otras fases</t>
  </si>
</sst>
</file>

<file path=xl/styles.xml><?xml version="1.0" encoding="utf-8"?>
<styleSheet xmlns="http://schemas.openxmlformats.org/spreadsheetml/2006/main">
  <numFmts count="3">
    <numFmt numFmtId="164" formatCode="#,##0.00\ _€"/>
    <numFmt numFmtId="165" formatCode="#,##0.000\ _€"/>
    <numFmt numFmtId="166" formatCode="#,##0.00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165" fontId="0" fillId="0" borderId="0" xfId="0" applyNumberForma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6" fontId="2" fillId="0" borderId="0" xfId="0" applyNumberFormat="1" applyFont="1"/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0" fontId="4" fillId="0" borderId="0" xfId="0" applyFont="1"/>
    <xf numFmtId="165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opLeftCell="B46" workbookViewId="0">
      <selection activeCell="C75" sqref="C75"/>
    </sheetView>
  </sheetViews>
  <sheetFormatPr defaultColWidth="11.42578125" defaultRowHeight="15"/>
  <cols>
    <col min="1" max="1" width="65.7109375" customWidth="1"/>
    <col min="2" max="2" width="33.28515625" style="1" customWidth="1"/>
    <col min="3" max="3" width="38.85546875" style="1" customWidth="1"/>
    <col min="4" max="4" width="21.28515625" customWidth="1"/>
    <col min="5" max="5" width="20.42578125" customWidth="1"/>
    <col min="8" max="8" width="21.28515625" customWidth="1"/>
  </cols>
  <sheetData>
    <row r="1" spans="1:4" ht="30">
      <c r="B1" s="12" t="s">
        <v>5</v>
      </c>
      <c r="C1" s="12" t="s">
        <v>6</v>
      </c>
      <c r="D1" t="s">
        <v>17</v>
      </c>
    </row>
    <row r="2" spans="1:4">
      <c r="B2" s="13" t="s">
        <v>3</v>
      </c>
      <c r="C2" s="13" t="s">
        <v>4</v>
      </c>
      <c r="D2" t="s">
        <v>68</v>
      </c>
    </row>
    <row r="3" spans="1:4">
      <c r="B3" s="13">
        <v>63.42</v>
      </c>
      <c r="C3" s="13">
        <v>13.59</v>
      </c>
    </row>
    <row r="6" spans="1:4" ht="18.75">
      <c r="A6" s="3" t="s">
        <v>0</v>
      </c>
    </row>
    <row r="7" spans="1:4">
      <c r="A7" t="s">
        <v>1</v>
      </c>
      <c r="B7" s="1">
        <v>36000</v>
      </c>
      <c r="C7" s="1">
        <v>1758</v>
      </c>
      <c r="D7">
        <v>3.09</v>
      </c>
    </row>
    <row r="8" spans="1:4">
      <c r="A8" t="s">
        <v>2</v>
      </c>
      <c r="B8" s="1">
        <v>0</v>
      </c>
      <c r="C8" s="1">
        <v>450</v>
      </c>
    </row>
    <row r="9" spans="1:4">
      <c r="A9" t="s">
        <v>7</v>
      </c>
      <c r="B9" s="1">
        <v>48000</v>
      </c>
      <c r="C9" s="1">
        <v>4300</v>
      </c>
      <c r="D9">
        <v>5.68</v>
      </c>
    </row>
    <row r="10" spans="1:4">
      <c r="A10" t="s">
        <v>8</v>
      </c>
      <c r="B10" s="1">
        <v>18000</v>
      </c>
      <c r="C10" s="1">
        <v>4920</v>
      </c>
      <c r="D10">
        <v>17.329999999999998</v>
      </c>
    </row>
    <row r="11" spans="1:4">
      <c r="A11" t="s">
        <v>9</v>
      </c>
      <c r="B11" s="1">
        <v>8000</v>
      </c>
      <c r="C11" s="1">
        <v>2196</v>
      </c>
      <c r="D11">
        <v>17.399999999999999</v>
      </c>
    </row>
    <row r="12" spans="1:4">
      <c r="A12" t="s">
        <v>10</v>
      </c>
      <c r="B12" s="1">
        <v>600</v>
      </c>
      <c r="C12" s="1">
        <v>0</v>
      </c>
      <c r="D12" t="s">
        <v>18</v>
      </c>
    </row>
    <row r="13" spans="1:4">
      <c r="A13" t="s">
        <v>11</v>
      </c>
      <c r="B13" s="1">
        <v>1500</v>
      </c>
      <c r="C13" s="1">
        <v>150</v>
      </c>
      <c r="D13">
        <v>6.34</v>
      </c>
    </row>
    <row r="14" spans="1:4">
      <c r="A14" t="s">
        <v>12</v>
      </c>
      <c r="B14" s="1">
        <v>1200</v>
      </c>
      <c r="C14" s="1">
        <v>118</v>
      </c>
      <c r="D14">
        <v>6.34</v>
      </c>
    </row>
    <row r="15" spans="1:4">
      <c r="A15" t="s">
        <v>13</v>
      </c>
      <c r="B15" s="1">
        <v>0</v>
      </c>
      <c r="C15" s="1">
        <v>930</v>
      </c>
    </row>
    <row r="16" spans="1:4">
      <c r="A16" t="s">
        <v>14</v>
      </c>
      <c r="B16" s="1">
        <v>8256</v>
      </c>
      <c r="C16" s="1">
        <v>730</v>
      </c>
      <c r="D16">
        <v>5.6</v>
      </c>
    </row>
    <row r="17" spans="1:4">
      <c r="A17" t="s">
        <v>15</v>
      </c>
      <c r="B17" s="1">
        <v>3314.49</v>
      </c>
      <c r="C17" s="1">
        <v>2374</v>
      </c>
      <c r="D17">
        <v>45.43</v>
      </c>
    </row>
    <row r="18" spans="1:4" ht="18.75">
      <c r="A18" s="3" t="s">
        <v>16</v>
      </c>
      <c r="B18" s="5">
        <f>SUM(B7:B17)</f>
        <v>124870.49</v>
      </c>
      <c r="C18" s="5">
        <f>SUM(C7:C17)</f>
        <v>17926</v>
      </c>
      <c r="D18" s="3">
        <v>9.1039999999999992</v>
      </c>
    </row>
    <row r="21" spans="1:4" ht="18.75">
      <c r="A21" s="3" t="s">
        <v>19</v>
      </c>
    </row>
    <row r="23" spans="1:4">
      <c r="A23" t="s">
        <v>20</v>
      </c>
      <c r="B23" s="1">
        <v>33200</v>
      </c>
      <c r="C23" s="1">
        <v>3000</v>
      </c>
      <c r="D23">
        <v>5.73</v>
      </c>
    </row>
    <row r="24" spans="1:4">
      <c r="A24" t="s">
        <v>21</v>
      </c>
      <c r="B24" s="1">
        <v>12980.88</v>
      </c>
      <c r="C24" s="1">
        <v>1518</v>
      </c>
      <c r="D24">
        <v>7.41</v>
      </c>
    </row>
    <row r="25" spans="1:4" s="3" customFormat="1" ht="18.75">
      <c r="A25" s="3" t="s">
        <v>22</v>
      </c>
      <c r="B25" s="5">
        <f>SUM(B23:B24)</f>
        <v>46180.88</v>
      </c>
      <c r="C25" s="5">
        <f>SUM(C23:C24)</f>
        <v>4518</v>
      </c>
      <c r="D25" s="3">
        <v>6.2</v>
      </c>
    </row>
    <row r="28" spans="1:4" s="3" customFormat="1" ht="18.75">
      <c r="A28" s="3" t="s">
        <v>23</v>
      </c>
      <c r="B28" s="5"/>
      <c r="C28" s="5"/>
    </row>
    <row r="29" spans="1:4">
      <c r="A29" t="s">
        <v>24</v>
      </c>
      <c r="B29" s="1">
        <v>12200</v>
      </c>
      <c r="C29" s="1">
        <v>1100</v>
      </c>
      <c r="D29">
        <v>5.71</v>
      </c>
    </row>
    <row r="30" spans="1:4" s="3" customFormat="1" ht="18.75">
      <c r="A30" s="3" t="s">
        <v>25</v>
      </c>
      <c r="B30" s="5">
        <v>12200</v>
      </c>
      <c r="C30" s="5">
        <v>1100</v>
      </c>
      <c r="D30" s="3">
        <v>5.71</v>
      </c>
    </row>
    <row r="33" spans="1:4" ht="18.75">
      <c r="A33" s="3" t="s">
        <v>26</v>
      </c>
    </row>
    <row r="34" spans="1:4">
      <c r="A34" t="s">
        <v>27</v>
      </c>
      <c r="B34" s="1">
        <v>38000</v>
      </c>
      <c r="C34" s="1">
        <v>9000</v>
      </c>
      <c r="D34">
        <v>15.02</v>
      </c>
    </row>
    <row r="35" spans="1:4">
      <c r="A35" t="s">
        <v>28</v>
      </c>
      <c r="B35" s="1">
        <v>20000</v>
      </c>
      <c r="C35" s="1">
        <v>9000</v>
      </c>
      <c r="D35">
        <v>28.53</v>
      </c>
    </row>
    <row r="36" spans="1:4">
      <c r="A36" t="s">
        <v>29</v>
      </c>
      <c r="B36" s="1">
        <v>1500</v>
      </c>
      <c r="C36" s="1">
        <v>140</v>
      </c>
      <c r="D36">
        <v>5.91</v>
      </c>
    </row>
    <row r="37" spans="1:4" s="3" customFormat="1" ht="18.75">
      <c r="A37" s="3" t="s">
        <v>30</v>
      </c>
      <c r="B37" s="5">
        <f>SUM(B34:B36)</f>
        <v>59500</v>
      </c>
      <c r="C37" s="5">
        <f>SUM(C34:C36)</f>
        <v>18140</v>
      </c>
      <c r="D37" s="3">
        <v>19.329999999999998</v>
      </c>
    </row>
    <row r="40" spans="1:4" ht="18.75">
      <c r="A40" s="3" t="s">
        <v>31</v>
      </c>
    </row>
    <row r="41" spans="1:4">
      <c r="A41" t="s">
        <v>32</v>
      </c>
      <c r="B41" s="1">
        <v>10245</v>
      </c>
      <c r="C41" s="1">
        <v>0</v>
      </c>
      <c r="D41" t="s">
        <v>18</v>
      </c>
    </row>
    <row r="42" spans="1:4" s="3" customFormat="1" ht="18.75">
      <c r="A42" s="3" t="s">
        <v>33</v>
      </c>
      <c r="B42" s="5">
        <f>SUM(B41)</f>
        <v>10245</v>
      </c>
      <c r="C42" s="5">
        <f>SUM(C41)</f>
        <v>0</v>
      </c>
    </row>
    <row r="45" spans="1:4" ht="18.75">
      <c r="A45" s="3" t="s">
        <v>34</v>
      </c>
    </row>
    <row r="46" spans="1:4">
      <c r="A46" t="s">
        <v>35</v>
      </c>
      <c r="B46" s="1">
        <v>700</v>
      </c>
      <c r="C46" s="1">
        <v>150</v>
      </c>
      <c r="D46">
        <v>13.59</v>
      </c>
    </row>
    <row r="47" spans="1:4">
      <c r="A47" t="s">
        <v>36</v>
      </c>
      <c r="B47" s="1">
        <v>200</v>
      </c>
      <c r="C47" s="1">
        <v>50</v>
      </c>
      <c r="D47">
        <v>15.85</v>
      </c>
    </row>
    <row r="48" spans="1:4" s="3" customFormat="1" ht="18.75">
      <c r="A48" s="3" t="s">
        <v>37</v>
      </c>
      <c r="B48" s="5">
        <f>SUM(B46:B47)</f>
        <v>900</v>
      </c>
      <c r="C48" s="5">
        <f>SUM(C46:C47)</f>
        <v>200</v>
      </c>
      <c r="D48" s="3">
        <v>14.09</v>
      </c>
    </row>
    <row r="51" spans="1:8" s="3" customFormat="1" ht="18.75">
      <c r="A51" s="3" t="s">
        <v>38</v>
      </c>
      <c r="B51" s="5">
        <v>60</v>
      </c>
      <c r="C51" s="5">
        <v>20</v>
      </c>
      <c r="D51" s="3">
        <v>21.14</v>
      </c>
    </row>
    <row r="54" spans="1:8" s="3" customFormat="1" ht="18.75">
      <c r="A54" s="3" t="s">
        <v>39</v>
      </c>
      <c r="B54" s="5">
        <f>SUM(B51+B48+B42+B37+B30+B25+B18)</f>
        <v>253956.37</v>
      </c>
      <c r="C54" s="5">
        <f>SUM(C51+C48+C42+C37+C30+C25+C18)</f>
        <v>41904</v>
      </c>
      <c r="D54" s="3">
        <v>10.464</v>
      </c>
      <c r="G54"/>
      <c r="H54"/>
    </row>
    <row r="56" spans="1:8" s="3" customFormat="1" ht="18.75">
      <c r="A56" s="3" t="s">
        <v>40</v>
      </c>
      <c r="B56" s="5">
        <v>11250</v>
      </c>
      <c r="C56" s="5">
        <v>2095</v>
      </c>
      <c r="D56" s="3">
        <v>11.81</v>
      </c>
      <c r="E56" s="3">
        <v>2.8</v>
      </c>
    </row>
    <row r="57" spans="1:8" ht="45">
      <c r="E57" s="14" t="s">
        <v>64</v>
      </c>
    </row>
    <row r="59" spans="1:8" s="3" customFormat="1" ht="18.75">
      <c r="A59" s="3" t="s">
        <v>41</v>
      </c>
      <c r="B59" s="5">
        <f>SUM(B54:B58)</f>
        <v>265206.37</v>
      </c>
      <c r="C59" s="5">
        <f>SUM(C54:C58)</f>
        <v>43999</v>
      </c>
    </row>
    <row r="60" spans="1:8">
      <c r="A60" t="s">
        <v>42</v>
      </c>
      <c r="B60" s="1">
        <v>-13206.37</v>
      </c>
      <c r="C60" s="1">
        <v>0</v>
      </c>
    </row>
    <row r="62" spans="1:8" s="3" customFormat="1" ht="18.75">
      <c r="A62" s="3" t="s">
        <v>43</v>
      </c>
      <c r="B62" s="5">
        <f>SUM(B59:B61)</f>
        <v>252000</v>
      </c>
      <c r="C62" s="5">
        <v>44000</v>
      </c>
    </row>
    <row r="63" spans="1:8" s="3" customFormat="1" ht="18.75">
      <c r="B63" s="5"/>
      <c r="C63" s="5"/>
    </row>
    <row r="64" spans="1:8" s="3" customFormat="1" ht="18.75">
      <c r="A64" s="3" t="s">
        <v>46</v>
      </c>
      <c r="B64" s="5"/>
      <c r="C64" s="5"/>
    </row>
    <row r="65" spans="1:3" ht="18.75">
      <c r="A65" s="3" t="s">
        <v>47</v>
      </c>
      <c r="B65" s="5">
        <v>126000</v>
      </c>
      <c r="C65" s="5">
        <v>0</v>
      </c>
    </row>
    <row r="67" spans="1:3" s="3" customFormat="1" ht="18.75">
      <c r="A67" s="3" t="s">
        <v>44</v>
      </c>
      <c r="B67" s="5">
        <f>SUM( B62/2)</f>
        <v>126000</v>
      </c>
      <c r="C67" s="5">
        <f>SUM( C62/2)</f>
        <v>22000</v>
      </c>
    </row>
    <row r="68" spans="1:3" s="3" customFormat="1" ht="18.75">
      <c r="A68" s="3" t="s">
        <v>45</v>
      </c>
      <c r="B68" s="5"/>
      <c r="C68" s="5"/>
    </row>
    <row r="70" spans="1:3" ht="18.75">
      <c r="A70" s="3" t="s">
        <v>48</v>
      </c>
      <c r="B70" s="5">
        <f>SUM(B67/6)</f>
        <v>21000</v>
      </c>
      <c r="C70" s="5">
        <f>SUM(C67/6)</f>
        <v>3666.6666666666665</v>
      </c>
    </row>
    <row r="72" spans="1:3" ht="18.75">
      <c r="B72" s="3" t="s">
        <v>69</v>
      </c>
      <c r="C72" s="5" t="s">
        <v>49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E16" sqref="E16"/>
    </sheetView>
  </sheetViews>
  <sheetFormatPr defaultColWidth="11.42578125" defaultRowHeight="15"/>
  <cols>
    <col min="1" max="1" width="41.7109375" customWidth="1"/>
    <col min="2" max="2" width="22.7109375" style="7" customWidth="1"/>
    <col min="3" max="3" width="23.140625" customWidth="1"/>
    <col min="4" max="4" width="35.42578125" customWidth="1"/>
    <col min="5" max="5" width="22" customWidth="1"/>
    <col min="6" max="6" width="22.7109375" customWidth="1"/>
  </cols>
  <sheetData>
    <row r="2" spans="1:5" ht="18.75">
      <c r="A2" s="3" t="s">
        <v>50</v>
      </c>
    </row>
    <row r="4" spans="1:5" ht="18.75">
      <c r="A4" s="3" t="s">
        <v>59</v>
      </c>
      <c r="B4" s="9">
        <v>252000</v>
      </c>
    </row>
    <row r="5" spans="1:5" ht="18.75">
      <c r="A5" s="3" t="s">
        <v>58</v>
      </c>
      <c r="B5" s="9">
        <v>44000</v>
      </c>
    </row>
    <row r="6" spans="1:5" ht="18.75">
      <c r="A6" s="3"/>
      <c r="B6" s="9">
        <f>SUM(B4:B5)</f>
        <v>296000</v>
      </c>
    </row>
    <row r="7" spans="1:5" ht="18.75">
      <c r="A7" s="3"/>
      <c r="B7" s="9"/>
      <c r="D7" s="3" t="s">
        <v>65</v>
      </c>
    </row>
    <row r="8" spans="1:5" ht="21">
      <c r="A8" s="3" t="s">
        <v>72</v>
      </c>
      <c r="D8" s="15" t="s">
        <v>73</v>
      </c>
      <c r="E8" s="7"/>
    </row>
    <row r="9" spans="1:5" ht="18.75">
      <c r="A9" s="3"/>
    </row>
    <row r="10" spans="1:5" ht="15.75">
      <c r="A10" s="4" t="s">
        <v>51</v>
      </c>
      <c r="B10" s="8" t="s">
        <v>52</v>
      </c>
      <c r="D10" s="4" t="s">
        <v>51</v>
      </c>
      <c r="E10" s="8" t="s">
        <v>52</v>
      </c>
    </row>
    <row r="11" spans="1:5" ht="18.75">
      <c r="A11" s="3">
        <v>296000</v>
      </c>
      <c r="B11" s="9">
        <v>77</v>
      </c>
      <c r="D11" s="3">
        <v>252000</v>
      </c>
      <c r="E11" s="9">
        <v>63.42</v>
      </c>
    </row>
    <row r="12" spans="1:5" ht="15.75">
      <c r="A12" s="4" t="s">
        <v>53</v>
      </c>
      <c r="B12" s="10" t="s">
        <v>54</v>
      </c>
      <c r="D12" s="4" t="s">
        <v>53</v>
      </c>
      <c r="E12" s="10" t="s">
        <v>54</v>
      </c>
    </row>
    <row r="13" spans="1:5" ht="18.75">
      <c r="A13" s="3">
        <f>SUM(A11*B13/B11)</f>
        <v>672.72727272727275</v>
      </c>
      <c r="B13" s="9">
        <v>0.17499999999999999</v>
      </c>
      <c r="C13" s="3"/>
      <c r="D13" s="3">
        <f>SUM(D11*E13/E11)</f>
        <v>774.83443708609275</v>
      </c>
      <c r="E13" s="9">
        <v>0.19500000000000001</v>
      </c>
    </row>
    <row r="14" spans="1:5" ht="15.75">
      <c r="A14" s="4" t="s">
        <v>57</v>
      </c>
      <c r="D14" s="4" t="s">
        <v>56</v>
      </c>
      <c r="E14" s="7"/>
    </row>
    <row r="15" spans="1:5" ht="18.75">
      <c r="A15" s="3">
        <f>SUM(A13/12)</f>
        <v>56.060606060606062</v>
      </c>
      <c r="D15" s="3">
        <f>SUM(D13/12)</f>
        <v>64.569536423841058</v>
      </c>
      <c r="E15" s="7"/>
    </row>
    <row r="16" spans="1:5" ht="18.75">
      <c r="A16" s="3"/>
    </row>
    <row r="17" spans="1:5" ht="18.75">
      <c r="A17" s="3" t="s">
        <v>71</v>
      </c>
    </row>
    <row r="18" spans="1:5" ht="18.75">
      <c r="A18" s="3"/>
    </row>
    <row r="19" spans="1:5" ht="15.75">
      <c r="A19" s="4" t="s">
        <v>51</v>
      </c>
      <c r="B19" s="8" t="s">
        <v>52</v>
      </c>
    </row>
    <row r="20" spans="1:5" ht="18.75">
      <c r="A20" s="3">
        <v>296000</v>
      </c>
      <c r="B20" s="9">
        <v>77</v>
      </c>
    </row>
    <row r="21" spans="1:5" ht="15.75">
      <c r="A21" s="4" t="s">
        <v>53</v>
      </c>
      <c r="B21" s="10" t="s">
        <v>54</v>
      </c>
    </row>
    <row r="22" spans="1:5" ht="18.75">
      <c r="A22" s="3">
        <f>SUM(A20*B22/B20)</f>
        <v>61.506493506493506</v>
      </c>
      <c r="B22" s="9">
        <v>1.6E-2</v>
      </c>
      <c r="D22" s="3"/>
      <c r="E22" s="3"/>
    </row>
    <row r="23" spans="1:5" ht="15.75">
      <c r="A23" s="4" t="s">
        <v>57</v>
      </c>
      <c r="D23" s="4"/>
    </row>
    <row r="24" spans="1:5" ht="18.75">
      <c r="A24" s="3">
        <f>SUM(A22/12)</f>
        <v>5.1255411255411252</v>
      </c>
      <c r="D24" s="3"/>
    </row>
    <row r="25" spans="1:5" ht="18.75">
      <c r="A25" s="3"/>
    </row>
    <row r="26" spans="1:5" ht="18.75">
      <c r="A26" s="3"/>
    </row>
    <row r="27" spans="1:5" ht="18.75">
      <c r="A27" s="3" t="s">
        <v>70</v>
      </c>
      <c r="B27" s="9"/>
    </row>
    <row r="28" spans="1:5" ht="18.75">
      <c r="A28" s="3"/>
      <c r="B28" s="9"/>
    </row>
    <row r="29" spans="1:5" ht="15.75">
      <c r="A29" s="4" t="s">
        <v>51</v>
      </c>
      <c r="B29" s="8" t="s">
        <v>52</v>
      </c>
      <c r="D29" s="4"/>
      <c r="E29" s="2"/>
    </row>
    <row r="30" spans="1:5" ht="18.75">
      <c r="A30" s="3">
        <v>296000</v>
      </c>
      <c r="B30" s="9">
        <v>77</v>
      </c>
      <c r="D30" s="3"/>
      <c r="E30" s="3"/>
    </row>
    <row r="31" spans="1:5" ht="15.75">
      <c r="A31" s="4" t="s">
        <v>53</v>
      </c>
      <c r="B31" s="10" t="s">
        <v>54</v>
      </c>
      <c r="D31" s="4"/>
      <c r="E31" s="4"/>
    </row>
    <row r="32" spans="1:5" ht="18.75">
      <c r="A32" s="3">
        <f>SUM(A30*B32/B30)</f>
        <v>19.220779220779221</v>
      </c>
      <c r="B32" s="9">
        <v>5.0000000000000001E-3</v>
      </c>
      <c r="D32" s="3"/>
      <c r="E32" s="3"/>
    </row>
    <row r="33" spans="1:5" ht="15.75">
      <c r="A33" s="4" t="s">
        <v>57</v>
      </c>
      <c r="D33" s="4"/>
    </row>
    <row r="34" spans="1:5" ht="18.75">
      <c r="A34" s="3">
        <f>SUM(A32/12)</f>
        <v>1.6017316017316017</v>
      </c>
      <c r="D34" s="3"/>
    </row>
    <row r="37" spans="1:5" ht="18.75">
      <c r="A37" s="3"/>
      <c r="B37" s="9"/>
    </row>
    <row r="38" spans="1:5" ht="18.75">
      <c r="A38" s="3"/>
      <c r="B38" s="9"/>
    </row>
    <row r="39" spans="1:5" ht="15.75">
      <c r="A39" s="4"/>
      <c r="B39" s="8"/>
      <c r="D39" s="4"/>
      <c r="E39" s="2"/>
    </row>
    <row r="40" spans="1:5" ht="18.75">
      <c r="A40" s="3"/>
      <c r="B40" s="9"/>
      <c r="D40" s="3"/>
      <c r="E40" s="3"/>
    </row>
    <row r="41" spans="1:5" ht="15.75">
      <c r="A41" s="4"/>
      <c r="B41" s="10"/>
      <c r="D41" s="4"/>
      <c r="E41" s="4"/>
    </row>
    <row r="42" spans="1:5" ht="18.75">
      <c r="A42" s="3"/>
      <c r="B42" s="9"/>
      <c r="D42" s="3"/>
      <c r="E42" s="3"/>
    </row>
    <row r="43" spans="1:5" ht="15.75">
      <c r="A43" s="4"/>
      <c r="D43" s="4"/>
    </row>
    <row r="44" spans="1:5" ht="18.75">
      <c r="A44" s="3"/>
      <c r="D44" s="3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workbookViewId="0"/>
  </sheetViews>
  <sheetFormatPr defaultColWidth="11.42578125" defaultRowHeight="15"/>
  <cols>
    <col min="1" max="1" width="36.7109375" customWidth="1"/>
    <col min="2" max="2" width="18.140625" customWidth="1"/>
    <col min="3" max="3" width="18.85546875" customWidth="1"/>
    <col min="4" max="4" width="15.140625" customWidth="1"/>
    <col min="5" max="5" width="18.5703125" customWidth="1"/>
    <col min="6" max="6" width="14.42578125" customWidth="1"/>
  </cols>
  <sheetData>
    <row r="3" spans="1:6" ht="58.5" customHeight="1">
      <c r="B3" s="16" t="s">
        <v>55</v>
      </c>
      <c r="C3" s="6" t="s">
        <v>61</v>
      </c>
      <c r="D3" s="3" t="s">
        <v>63</v>
      </c>
      <c r="E3" s="6" t="s">
        <v>66</v>
      </c>
      <c r="F3" s="6" t="s">
        <v>67</v>
      </c>
    </row>
    <row r="4" spans="1:6" ht="37.5">
      <c r="A4" s="6" t="s">
        <v>60</v>
      </c>
      <c r="B4" s="9">
        <v>64.39</v>
      </c>
      <c r="C4" s="3">
        <v>0.20100000000000001</v>
      </c>
      <c r="D4" s="3">
        <v>109.18</v>
      </c>
      <c r="E4" s="11">
        <f>SUM(D4-B4)</f>
        <v>44.790000000000006</v>
      </c>
      <c r="F4" s="9">
        <f>SUM(E4*6)</f>
        <v>268.74</v>
      </c>
    </row>
    <row r="5" spans="1:6">
      <c r="B5" s="7"/>
    </row>
    <row r="6" spans="1:6">
      <c r="B6" s="7"/>
    </row>
    <row r="7" spans="1:6" ht="18.75">
      <c r="A7" s="3" t="s">
        <v>62</v>
      </c>
      <c r="B7" s="9">
        <v>64.56</v>
      </c>
      <c r="C7" s="3">
        <v>0.19500000000000001</v>
      </c>
    </row>
    <row r="8" spans="1:6">
      <c r="B8" s="7"/>
    </row>
    <row r="9" spans="1:6">
      <c r="B9" s="7"/>
    </row>
    <row r="10" spans="1:6">
      <c r="B10" s="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CUENTAS ANUALES</vt:lpstr>
      <vt:lpstr>DESGLOSE MENSUAL</vt:lpstr>
      <vt:lpstr>COMPARATIVA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conchita</dc:creator>
  <cp:lastModifiedBy>Maximo</cp:lastModifiedBy>
  <dcterms:created xsi:type="dcterms:W3CDTF">2011-01-19T12:08:58Z</dcterms:created>
  <dcterms:modified xsi:type="dcterms:W3CDTF">2011-01-22T12:24:32Z</dcterms:modified>
</cp:coreProperties>
</file>