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15" windowWidth="20115" windowHeight="94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<sst xmlns="http://schemas.openxmlformats.org/spreadsheetml/2006/main" count="32" uniqueCount="24">
  <si>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%</t>
  </si>
  <si>
    <t>Gas</t>
  </si>
  <si>
    <t>Electricidad</t>
  </si>
  <si>
    <t>Individual</t>
  </si>
  <si>
    <t>Colectiva</t>
  </si>
  <si>
    <t>Consumo medio familiar (según la OCU)</t>
  </si>
  <si>
    <t>Gas vs Electricidad</t>
  </si>
  <si>
    <t>Gas Colectivo vs Electricidad</t>
  </si>
  <si>
    <t>Gas vs Gas Colectivo</t>
  </si>
  <si>
    <t>Número de meses (utilizando calefacción)</t>
  </si>
  <si>
    <t>Diferencia mensual en euros</t>
  </si>
  <si>
    <t>Diferencia anual</t>
  </si>
  <si>
    <t>Mantenimiento</t>
  </si>
  <si>
    <t>Tarifas (Abril 2012)</t>
  </si>
  <si>
    <t>Coste</t>
  </si>
  <si>
    <t>Fijo</t>
  </si>
  <si>
    <t>Potencia (Kw)</t>
  </si>
  <si>
    <t>Electricidad (Bomba de frio/calor)</t>
  </si>
  <si>
    <t>Gas colectivo</t>
  </si>
  <si>
    <t>Gas invididual (condensación)</t>
  </si>
  <si>
    <t>Gas colectiva (condensación)</t>
  </si>
  <si>
    <t>Gas Colectivo</t>
  </si>
  <si>
    <t>Gas invidividual</t>
  </si>
  <si>
    <t>Coeficiente de Rendimiento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</si>
</sst>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16" borderId="0" xfId="0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0" borderId="0" xfId="0" applyNumberFormat="1" applyAlignment="1">
      <alignment/>
    </xf>
    <xf numFmtId="0" fontId="1" fillId="16" borderId="0" xfId="0" applyFont="1" applyFill="1" applyAlignment="1">
      <alignment horizontal="center"/>
    </xf>
    <xf numFmtId="0" fontId="0" fillId="16" borderId="0" xfId="0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2" max="2" width="14.28125" style="0" customWidth="1"/>
    <col min="4" max="4" width="14.28125" style="0" customWidth="1"/>
    <col min="7" max="7" width="31.421875" style="0" customWidth="1"/>
    <col min="8" max="8" width="14.28125" style="0" customWidth="1"/>
    <col min="10" max="10" width="17.00390625" style="0" customWidth="1"/>
    <col min="11" max="11" width="26.140625" style="0" bestFit="1" customWidth="1"/>
    <col min="12" max="12" width="16.421875" style="0" customWidth="1"/>
  </cols>
  <sheetData>
    <row r="2" spans="3:11" ht="15">
      <c r="C2" s="6" t="s">
        <v>13</v>
      </c>
      <c r="D2" s="6"/>
      <c r="F2" s="1" t="s">
        <v>5</v>
      </c>
      <c r="J2" t="s">
        <v>21</v>
      </c>
      <c r="K2" s="2">
        <f>F$3*100/H11+D5</f>
        <v>15250.705151515152</v>
      </c>
    </row>
    <row r="3" spans="3:11" ht="15">
      <c r="C3" t="s">
        <v>3</v>
      </c>
      <c r="D3" t="s">
        <v>4</v>
      </c>
      <c r="F3">
        <v>15000</v>
      </c>
      <c r="J3" t="s">
        <v>22</v>
      </c>
      <c r="K3">
        <f>F$3*100/H12</f>
        <v>13761.467889908257</v>
      </c>
    </row>
    <row r="4" spans="1:11" ht="15">
      <c r="A4" s="7" t="s">
        <v>1</v>
      </c>
      <c r="B4" t="s">
        <v>14</v>
      </c>
      <c r="C4">
        <v>0.0488</v>
      </c>
      <c r="D4">
        <v>0.0404057</v>
      </c>
      <c r="J4" t="s">
        <v>2</v>
      </c>
      <c r="K4">
        <f>F$3*100/H13</f>
        <v>5454.545454545455</v>
      </c>
    </row>
    <row r="5" spans="1:9" ht="15">
      <c r="A5" s="7"/>
      <c r="B5" t="s">
        <v>15</v>
      </c>
      <c r="C5">
        <v>8.62</v>
      </c>
      <c r="D5" s="2">
        <v>99.19</v>
      </c>
      <c r="H5" t="s">
        <v>3</v>
      </c>
      <c r="I5" t="s">
        <v>4</v>
      </c>
    </row>
    <row r="6" spans="7:12" ht="15">
      <c r="G6" t="s">
        <v>1</v>
      </c>
      <c r="H6">
        <f>C4*K3+C5</f>
        <v>680.179633027523</v>
      </c>
      <c r="I6" s="2">
        <f>D4*K2+D5/78</f>
        <v>617.4870838072425</v>
      </c>
      <c r="J6" s="3"/>
      <c r="L6" t="s">
        <v>9</v>
      </c>
    </row>
    <row r="7" spans="1:14" ht="15">
      <c r="A7" s="7" t="s">
        <v>2</v>
      </c>
      <c r="B7" t="s">
        <v>14</v>
      </c>
      <c r="C7">
        <v>0.142349</v>
      </c>
      <c r="D7" s="4"/>
      <c r="G7" t="s">
        <v>2</v>
      </c>
      <c r="H7">
        <f>C8*C9+C7*K4</f>
        <v>786.3357961590909</v>
      </c>
      <c r="I7" s="4"/>
      <c r="N7">
        <v>5</v>
      </c>
    </row>
    <row r="8" spans="1:4" ht="15">
      <c r="A8" s="7"/>
      <c r="B8" t="s">
        <v>15</v>
      </c>
      <c r="C8">
        <v>1.719427</v>
      </c>
      <c r="D8" s="4"/>
    </row>
    <row r="9" spans="1:3" ht="15">
      <c r="A9" s="7"/>
      <c r="B9" t="s">
        <v>16</v>
      </c>
      <c r="C9">
        <v>5.75</v>
      </c>
    </row>
    <row r="10" ht="15">
      <c r="H10" s="1" t="s">
        <v>23</v>
      </c>
    </row>
    <row r="11" spans="7:15" ht="15">
      <c r="G11" t="s">
        <v>20</v>
      </c>
      <c r="H11">
        <v>99</v>
      </c>
      <c r="L11" t="s">
        <v>11</v>
      </c>
      <c r="M11" t="s">
        <v>0</v>
      </c>
      <c r="O11" t="s">
        <v>10</v>
      </c>
    </row>
    <row r="12" spans="7:15" ht="15">
      <c r="G12" t="s">
        <v>19</v>
      </c>
      <c r="H12">
        <v>109</v>
      </c>
      <c r="K12" t="s">
        <v>6</v>
      </c>
      <c r="L12">
        <f>H7-H6</f>
        <v>106.15616313156795</v>
      </c>
      <c r="M12" s="5">
        <f>H6/H7</f>
        <v>0.8649989436445666</v>
      </c>
      <c r="O12">
        <f>L12/N$7</f>
        <v>21.23123262631359</v>
      </c>
    </row>
    <row r="13" spans="7:15" ht="15">
      <c r="G13" t="s">
        <v>17</v>
      </c>
      <c r="H13">
        <v>275</v>
      </c>
      <c r="K13" t="s">
        <v>7</v>
      </c>
      <c r="L13" s="2">
        <f>H7-I6</f>
        <v>168.84871235184846</v>
      </c>
      <c r="M13" s="5">
        <f>I6/H7</f>
        <v>0.7852714919292736</v>
      </c>
      <c r="O13">
        <f>L13/N$7</f>
        <v>33.76974247036969</v>
      </c>
    </row>
    <row r="14" spans="3:15" ht="15">
      <c r="C14">
        <f>C4/C7</f>
        <v>0.3428194086365201</v>
      </c>
      <c r="K14" t="s">
        <v>8</v>
      </c>
      <c r="L14" s="2">
        <f>H6-I6</f>
        <v>62.69254922028051</v>
      </c>
      <c r="M14" s="5">
        <f>I6/H6</f>
        <v>0.9078294230286903</v>
      </c>
      <c r="O14">
        <f>L14/N$7</f>
        <v>12.538509844056103</v>
      </c>
    </row>
    <row r="15" ht="15">
      <c r="H15" s="1" t="s">
        <v>12</v>
      </c>
    </row>
    <row r="16" spans="7:8" ht="15">
      <c r="G16" t="s">
        <v>1</v>
      </c>
      <c r="H16">
        <v>105</v>
      </c>
    </row>
    <row r="17" spans="7:8" ht="15">
      <c r="G17" t="s">
        <v>18</v>
      </c>
      <c r="H17">
        <f>120*12/20</f>
        <v>72</v>
      </c>
    </row>
    <row r="22" ht="15">
      <c r="H22">
        <f>H11/H13</f>
        <v>0.36</v>
      </c>
    </row>
  </sheetData>
  <sheetProtection/>
  <mergeCells count="3">
    <mergeCell ref="C2:D2"/>
    <mergeCell ref="A4:A5"/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</cp:lastModifiedBy>
  <dcterms:created xsi:type="dcterms:W3CDTF">2012-04-18T09:40:40Z</dcterms:created>
  <dcterms:modified xsi:type="dcterms:W3CDTF">2012-04-22T15:06:54Z</dcterms:modified>
  <cp:category/>
  <cp:version/>
  <cp:contentType/>
  <cp:contentStatus/>
</cp:coreProperties>
</file>