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4305" windowWidth="15300" windowHeight="4350" activeTab="1"/>
  </bookViews>
  <sheets>
    <sheet name="menu" sheetId="1" r:id="rId1"/>
    <sheet name="cuotas" sheetId="2" r:id="rId2"/>
    <sheet name="capitales" sheetId="3" r:id="rId3"/>
    <sheet name="aplicaciones" sheetId="4" r:id="rId4"/>
    <sheet name="desprotección" sheetId="5" r:id="rId5"/>
    <sheet name="licencia" sheetId="6" r:id="rId6"/>
  </sheets>
  <definedNames>
    <definedName name="Acc96">#REF!</definedName>
    <definedName name="Acc97">#REF!</definedName>
    <definedName name="Accesorios">#REF!</definedName>
    <definedName name="AccGrowth">#REF!</definedName>
    <definedName name="ACTUALITZARDADES" localSheetId="3">'aplicaciones'!ACTUALITZARDADES</definedName>
    <definedName name="ACTUALITZARDADES" localSheetId="2">'capitales'!ACTUALITZARDADES</definedName>
    <definedName name="ACTUALITZARDADES" localSheetId="1">'cuotas'!ACTUALITZARDADES</definedName>
    <definedName name="ACTUALITZARDADES" localSheetId="4">'desprotección'!ACTUALITZARDADES</definedName>
    <definedName name="ACTUALITZARDADES" localSheetId="5">'licencia'!ACTUALITZARDADES</definedName>
    <definedName name="ACTUALITZARDADES" localSheetId="0">'menu'!ACTUALITZARDADES</definedName>
    <definedName name="ACTUALITZARDADES">[0]!ACTUALITZARDADES</definedName>
    <definedName name="actualitzartaules" localSheetId="3">'aplicaciones'!actualitzartaules</definedName>
    <definedName name="actualitzartaules" localSheetId="2">'capitales'!actualitzartaules</definedName>
    <definedName name="actualitzartaules" localSheetId="1">'cuotas'!actualitzartaules</definedName>
    <definedName name="actualitzartaules" localSheetId="4">'desprotección'!actualitzartaules</definedName>
    <definedName name="actualitzartaules" localSheetId="5">'licencia'!actualitzartaules</definedName>
    <definedName name="actualitzartaules" localSheetId="0">'menu'!actualitzartaules</definedName>
    <definedName name="actualitzartaules">[0]!actualitzartaules</definedName>
    <definedName name="Africa96">#REF!</definedName>
    <definedName name="Africa97">#REF!</definedName>
    <definedName name="AmericaDelNorte96">#REF!</definedName>
    <definedName name="AmericaDelNorte97">#REF!</definedName>
    <definedName name="AmericaDelSur96">#REF!</definedName>
    <definedName name="AmericaDelSur97">#REF!</definedName>
    <definedName name="anaracarta" localSheetId="3">'aplicaciones'!anaracarta</definedName>
    <definedName name="anaracarta" localSheetId="2">'capitales'!anaracarta</definedName>
    <definedName name="anaracarta" localSheetId="1">'cuotas'!anaracarta</definedName>
    <definedName name="anaracarta" localSheetId="4">'desprotección'!anaracarta</definedName>
    <definedName name="anaracarta" localSheetId="5">'licencia'!anaracarta</definedName>
    <definedName name="anaracarta" localSheetId="0">'menu'!anaracarta</definedName>
    <definedName name="anaracarta">[0]!anaracarta</definedName>
    <definedName name="anaralbara" localSheetId="3">'aplicaciones'!anaralbara</definedName>
    <definedName name="anaralbara" localSheetId="2">'capitales'!anaralbara</definedName>
    <definedName name="anaralbara" localSheetId="1">'cuotas'!anaralbara</definedName>
    <definedName name="anaralbara" localSheetId="4">'desprotección'!anaralbara</definedName>
    <definedName name="anaralbara" localSheetId="5">'licencia'!anaralbara</definedName>
    <definedName name="anaralbara" localSheetId="0">'menu'!anaralbara</definedName>
    <definedName name="anaralbara">[0]!anaralbara</definedName>
    <definedName name="anardadesfiltrades" localSheetId="3">'aplicaciones'!anardadesfiltrades</definedName>
    <definedName name="anardadesfiltrades" localSheetId="2">'capitales'!anardadesfiltrades</definedName>
    <definedName name="anardadesfiltrades" localSheetId="1">'cuotas'!anardadesfiltrades</definedName>
    <definedName name="anardadesfiltrades" localSheetId="4">'desprotección'!anardadesfiltrades</definedName>
    <definedName name="anardadesfiltrades" localSheetId="5">'licencia'!anardadesfiltrades</definedName>
    <definedName name="anardadesfiltrades" localSheetId="0">'menu'!anardadesfiltrades</definedName>
    <definedName name="anardadesfiltrades">[0]!anardadesfiltrades</definedName>
    <definedName name="anaresquerra1" localSheetId="3">'aplicaciones'!anaresquerra1</definedName>
    <definedName name="anaresquerra1" localSheetId="2">'capitales'!anaresquerra1</definedName>
    <definedName name="anaresquerra1" localSheetId="1">'cuotas'!anaresquerra1</definedName>
    <definedName name="anaresquerra1" localSheetId="4">'desprotección'!anaresquerra1</definedName>
    <definedName name="anaresquerra1" localSheetId="5">'licencia'!anaresquerra1</definedName>
    <definedName name="anaresquerra1" localSheetId="0">'menu'!anaresquerra1</definedName>
    <definedName name="anaresquerra1">[0]!anaresquerra1</definedName>
    <definedName name="anarmenu" localSheetId="3">'aplicaciones'!anarmenu</definedName>
    <definedName name="anarmenu" localSheetId="2">'capitales'!anarmenu</definedName>
    <definedName name="anarmenu" localSheetId="1">'cuotas'!anarmenu</definedName>
    <definedName name="anarmenu" localSheetId="4">'desprotección'!anarmenu</definedName>
    <definedName name="anarmenu" localSheetId="5">'licencia'!anarmenu</definedName>
    <definedName name="anarmenu" localSheetId="0">'menu'!anarmenu</definedName>
    <definedName name="anarmenu">[0]!anarmenu</definedName>
    <definedName name="anarordre" localSheetId="3">'aplicaciones'!anarordre</definedName>
    <definedName name="anarordre" localSheetId="2">'capitales'!anarordre</definedName>
    <definedName name="anarordre" localSheetId="1">'cuotas'!anarordre</definedName>
    <definedName name="anarordre" localSheetId="4">'desprotección'!anarordre</definedName>
    <definedName name="anarordre" localSheetId="5">'licencia'!anarordre</definedName>
    <definedName name="anarordre" localSheetId="0">'menu'!anarordre</definedName>
    <definedName name="anarordre">[0]!anarordre</definedName>
    <definedName name="anartaulaprojectes" localSheetId="3">'aplicaciones'!anartaulaprojectes</definedName>
    <definedName name="anartaulaprojectes" localSheetId="2">'capitales'!anartaulaprojectes</definedName>
    <definedName name="anartaulaprojectes" localSheetId="1">'cuotas'!anartaulaprojectes</definedName>
    <definedName name="anartaulaprojectes" localSheetId="4">'desprotección'!anartaulaprojectes</definedName>
    <definedName name="anartaulaprojectes" localSheetId="5">'licencia'!anartaulaprojectes</definedName>
    <definedName name="anartaulaprojectes" localSheetId="0">'menu'!anartaulaprojectes</definedName>
    <definedName name="anartaulaprojectes">[0]!anartaulaprojectes</definedName>
    <definedName name="Asia96">#REF!</definedName>
    <definedName name="Asia97">#REF!</definedName>
    <definedName name="BicicletasDeCarreras">#REF!</definedName>
    <definedName name="BicicletasDePaseo">#REF!</definedName>
    <definedName name="Botón1_AlHacerClic" localSheetId="3">'aplicaciones'!Botón1_AlHacerClic</definedName>
    <definedName name="Botón1_AlHacerClic" localSheetId="2">'capitales'!Botón1_AlHacerClic</definedName>
    <definedName name="Botón1_AlHacerClic" localSheetId="1">'cuotas'!Botón1_AlHacerClic</definedName>
    <definedName name="Botón1_AlHacerClic" localSheetId="4">'desprotección'!Botón1_AlHacerClic</definedName>
    <definedName name="Botón1_AlHacerClic" localSheetId="5">'licencia'!Botón1_AlHacerClic</definedName>
    <definedName name="Botón1_AlHacerClic" localSheetId="0">'menu'!Botón1_AlHacerClic</definedName>
    <definedName name="Botón1_AlHacerClic">[0]!Botón1_AlHacerClic</definedName>
    <definedName name="Car96">#REF!</definedName>
    <definedName name="Car97">#REF!</definedName>
    <definedName name="CimaDeLaTabla">#REF!</definedName>
    <definedName name="ContVal">#REF!</definedName>
    <definedName name="CrecimientoAcc">#REF!</definedName>
    <definedName name="CrecimientoCar">#REF!</definedName>
    <definedName name="CrecimientoPas">#REF!</definedName>
    <definedName name="esborracarta" localSheetId="3">'aplicaciones'!esborracarta</definedName>
    <definedName name="esborracarta" localSheetId="2">'capitales'!esborracarta</definedName>
    <definedName name="esborracarta" localSheetId="1">'cuotas'!esborracarta</definedName>
    <definedName name="esborracarta" localSheetId="4">'desprotección'!esborracarta</definedName>
    <definedName name="esborracarta" localSheetId="5">'licencia'!esborracarta</definedName>
    <definedName name="esborracarta" localSheetId="0">'menu'!esborracarta</definedName>
    <definedName name="esborracarta">[0]!esborracarta</definedName>
    <definedName name="Europa96">#REF!</definedName>
    <definedName name="Europa97">#REF!</definedName>
    <definedName name="fabricat" localSheetId="3">'aplicaciones'!fabricat</definedName>
    <definedName name="fabricat" localSheetId="2">'capitales'!fabricat</definedName>
    <definedName name="fabricat" localSheetId="1">'cuotas'!fabricat</definedName>
    <definedName name="fabricat" localSheetId="4">'desprotección'!fabricat</definedName>
    <definedName name="fabricat" localSheetId="5">'licencia'!fabricat</definedName>
    <definedName name="fabricat" localSheetId="0">'menu'!fabricat</definedName>
    <definedName name="fabricat">[0]!fabricat</definedName>
    <definedName name="FIFAX" localSheetId="3">'aplicaciones'!FIFAX</definedName>
    <definedName name="FIFAX" localSheetId="2">'capitales'!FIFAX</definedName>
    <definedName name="FIFAX" localSheetId="1">'cuotas'!FIFAX</definedName>
    <definedName name="FIFAX" localSheetId="4">'desprotección'!FIFAX</definedName>
    <definedName name="FIFAX" localSheetId="5">'licencia'!FIFAX</definedName>
    <definedName name="FIFAX" localSheetId="0">'menu'!FIFAX</definedName>
    <definedName name="FIFAX">[0]!FIFAX</definedName>
    <definedName name="filtradades1" localSheetId="3">'aplicaciones'!filtradades1</definedName>
    <definedName name="filtradades1" localSheetId="2">'capitales'!filtradades1</definedName>
    <definedName name="filtradades1" localSheetId="1">'cuotas'!filtradades1</definedName>
    <definedName name="filtradades1" localSheetId="4">'desprotección'!filtradades1</definedName>
    <definedName name="filtradades1" localSheetId="5">'licencia'!filtradades1</definedName>
    <definedName name="filtradades1" localSheetId="0">'menu'!filtradades1</definedName>
    <definedName name="filtradades1">[0]!filtradades1</definedName>
    <definedName name="Growth">#REF!</definedName>
    <definedName name="guardacarta" localSheetId="3">'aplicaciones'!guardacarta</definedName>
    <definedName name="guardacarta" localSheetId="2">'capitales'!guardacarta</definedName>
    <definedName name="guardacarta" localSheetId="1">'cuotas'!guardacarta</definedName>
    <definedName name="guardacarta" localSheetId="4">'desprotección'!guardacarta</definedName>
    <definedName name="guardacarta" localSheetId="5">'licencia'!guardacarta</definedName>
    <definedName name="guardacarta" localSheetId="0">'menu'!guardacarta</definedName>
    <definedName name="guardacarta">[0]!guardacarta</definedName>
    <definedName name="guardarisortir" localSheetId="3">'aplicaciones'!guardarisortir</definedName>
    <definedName name="guardarisortir" localSheetId="2">'capitales'!guardarisortir</definedName>
    <definedName name="guardarisortir" localSheetId="1">'cuotas'!guardarisortir</definedName>
    <definedName name="guardarisortir" localSheetId="4">'desprotección'!guardarisortir</definedName>
    <definedName name="guardarisortir" localSheetId="5">'licencia'!guardarisortir</definedName>
    <definedName name="guardarisortir" localSheetId="0">'menu'!guardarisortir</definedName>
    <definedName name="guardarisortir">[0]!guardarisortir</definedName>
    <definedName name="imprimircarta" localSheetId="3">'aplicaciones'!imprimircarta</definedName>
    <definedName name="imprimircarta" localSheetId="2">'capitales'!imprimircarta</definedName>
    <definedName name="imprimircarta" localSheetId="1">'cuotas'!imprimircarta</definedName>
    <definedName name="imprimircarta" localSheetId="4">'desprotección'!imprimircarta</definedName>
    <definedName name="imprimircarta" localSheetId="5">'licencia'!imprimircarta</definedName>
    <definedName name="imprimircarta" localSheetId="0">'menu'!imprimircarta</definedName>
    <definedName name="imprimircarta">[0]!imprimircarta</definedName>
    <definedName name="imprimirfulla2" localSheetId="3">'aplicaciones'!imprimirfulla2</definedName>
    <definedName name="imprimirfulla2" localSheetId="2">'capitales'!imprimirfulla2</definedName>
    <definedName name="imprimirfulla2" localSheetId="1">'cuotas'!imprimirfulla2</definedName>
    <definedName name="imprimirfulla2" localSheetId="4">'desprotección'!imprimirfulla2</definedName>
    <definedName name="imprimirfulla2" localSheetId="5">'licencia'!imprimirfulla2</definedName>
    <definedName name="imprimirfulla2" localSheetId="0">'menu'!imprimirfulla2</definedName>
    <definedName name="imprimirfulla2">[0]!imprimirfulla2</definedName>
    <definedName name="INICIFAX" localSheetId="3">'aplicaciones'!INICIFAX</definedName>
    <definedName name="INICIFAX" localSheetId="2">'capitales'!INICIFAX</definedName>
    <definedName name="INICIFAX" localSheetId="1">'cuotas'!INICIFAX</definedName>
    <definedName name="INICIFAX" localSheetId="4">'desprotección'!INICIFAX</definedName>
    <definedName name="INICIFAX" localSheetId="5">'licencia'!INICIFAX</definedName>
    <definedName name="INICIFAX" localSheetId="0">'menu'!INICIFAX</definedName>
    <definedName name="INICIFAX">[0]!INICIFAX</definedName>
    <definedName name="Mensaje3">"Mensaje3"</definedName>
    <definedName name="obriconsultapressupost" localSheetId="3">'aplicaciones'!obriconsultapressupost</definedName>
    <definedName name="obriconsultapressupost" localSheetId="2">'capitales'!obriconsultapressupost</definedName>
    <definedName name="obriconsultapressupost" localSheetId="1">'cuotas'!obriconsultapressupost</definedName>
    <definedName name="obriconsultapressupost" localSheetId="4">'desprotección'!obriconsultapressupost</definedName>
    <definedName name="obriconsultapressupost" localSheetId="5">'licencia'!obriconsultapressupost</definedName>
    <definedName name="obriconsultapressupost" localSheetId="0">'menu'!obriconsultapressupost</definedName>
    <definedName name="obriconsultapressupost">[0]!obriconsultapressupost</definedName>
    <definedName name="obrirconsultaprojectes1" localSheetId="3">'aplicaciones'!obrirconsultaprojectes1</definedName>
    <definedName name="obrirconsultaprojectes1" localSheetId="2">'capitales'!obrirconsultaprojectes1</definedName>
    <definedName name="obrirconsultaprojectes1" localSheetId="1">'cuotas'!obrirconsultaprojectes1</definedName>
    <definedName name="obrirconsultaprojectes1" localSheetId="4">'desprotección'!obrirconsultaprojectes1</definedName>
    <definedName name="obrirconsultaprojectes1" localSheetId="5">'licencia'!obrirconsultaprojectes1</definedName>
    <definedName name="obrirconsultaprojectes1" localSheetId="0">'menu'!obrirconsultaprojectes1</definedName>
    <definedName name="obrirconsultaprojectes1">[0]!obrirconsultaprojectes1</definedName>
    <definedName name="obrirmenú" localSheetId="3">'aplicaciones'!obrirmenú</definedName>
    <definedName name="obrirmenú" localSheetId="2">'capitales'!obrirmenú</definedName>
    <definedName name="obrirmenú" localSheetId="1">'cuotas'!obrirmenú</definedName>
    <definedName name="obrirmenú" localSheetId="4">'desprotección'!obrirmenú</definedName>
    <definedName name="obrirmenú" localSheetId="5">'licencia'!obrirmenú</definedName>
    <definedName name="obrirmenú" localSheetId="0">'menu'!obrirmenú</definedName>
    <definedName name="obrirmenú">[0]!obrirmenú</definedName>
    <definedName name="obrirpressupost" localSheetId="3">'aplicaciones'!obrirpressupost</definedName>
    <definedName name="obrirpressupost" localSheetId="2">'capitales'!obrirpressupost</definedName>
    <definedName name="obrirpressupost" localSheetId="1">'cuotas'!obrirpressupost</definedName>
    <definedName name="obrirpressupost" localSheetId="4">'desprotección'!obrirpressupost</definedName>
    <definedName name="obrirpressupost" localSheetId="5">'licencia'!obrirpressupost</definedName>
    <definedName name="obrirpressupost" localSheetId="0">'menu'!obrirpressupost</definedName>
    <definedName name="obrirpressupost">[0]!obrirpressupost</definedName>
    <definedName name="obrirprojecteoficinatécnica" localSheetId="3">'aplicaciones'!obrirprojecteoficinatécnica</definedName>
    <definedName name="obrirprojecteoficinatécnica" localSheetId="2">'capitales'!obrirprojecteoficinatécnica</definedName>
    <definedName name="obrirprojecteoficinatécnica" localSheetId="1">'cuotas'!obrirprojecteoficinatécnica</definedName>
    <definedName name="obrirprojecteoficinatécnica" localSheetId="4">'desprotección'!obrirprojecteoficinatécnica</definedName>
    <definedName name="obrirprojecteoficinatécnica" localSheetId="5">'licencia'!obrirprojecteoficinatécnica</definedName>
    <definedName name="obrirprojecteoficinatécnica" localSheetId="0">'menu'!obrirprojecteoficinatécnica</definedName>
    <definedName name="obrirprojecteoficinatécnica">[0]!obrirprojecteoficinatécnica</definedName>
    <definedName name="omplircarta" localSheetId="3">'aplicaciones'!omplircarta</definedName>
    <definedName name="omplircarta" localSheetId="2">'capitales'!omplircarta</definedName>
    <definedName name="omplircarta" localSheetId="1">'cuotas'!omplircarta</definedName>
    <definedName name="omplircarta" localSheetId="4">'desprotección'!omplircarta</definedName>
    <definedName name="omplircarta" localSheetId="5">'licencia'!omplircarta</definedName>
    <definedName name="omplircarta" localSheetId="0">'menu'!omplircarta</definedName>
    <definedName name="omplircarta">[0]!omplircarta</definedName>
    <definedName name="Pas96">#REF!</definedName>
    <definedName name="Pas97">#REF!</definedName>
    <definedName name="PorcentajeAfrica">#REF!</definedName>
    <definedName name="PorcentajeAmericaDelNorte">#REF!</definedName>
    <definedName name="PorcentajeAmericaDelSur">#REF!</definedName>
    <definedName name="PorcentajeAsia">#REF!</definedName>
    <definedName name="PorcentajeEuropa">#REF!</definedName>
    <definedName name="RangoTablaDinámica2">#REF!</definedName>
    <definedName name="SuperiorTabla">#REF!</definedName>
  </definedNames>
  <calcPr fullCalcOnLoad="1" fullPrecision="0"/>
</workbook>
</file>

<file path=xl/comments2.xml><?xml version="1.0" encoding="utf-8"?>
<comments xmlns="http://schemas.openxmlformats.org/spreadsheetml/2006/main">
  <authors>
    <author>Remigi Buj Provinciale      remigi@ascendente.com</author>
  </authors>
  <commentList>
    <comment ref="C7" authorId="0">
      <text>
        <r>
          <rPr>
            <sz val="8"/>
            <rFont val="Tahoma"/>
            <family val="0"/>
          </rPr>
          <t xml:space="preserve">Introduce el importe mínimo y máximo a financiar.
</t>
        </r>
      </text>
    </comment>
    <comment ref="C9" authorId="0">
      <text>
        <r>
          <rPr>
            <sz val="8"/>
            <rFont val="Tahoma"/>
            <family val="0"/>
          </rPr>
          <t xml:space="preserve">introduce el mínimo y el máximo de años  en los que amortizar el préstramo.
</t>
        </r>
      </text>
    </comment>
  </commentList>
</comments>
</file>

<file path=xl/comments3.xml><?xml version="1.0" encoding="utf-8"?>
<comments xmlns="http://schemas.openxmlformats.org/spreadsheetml/2006/main">
  <authors>
    <author>Un usuario de Microsoft Office satisfecho</author>
  </authors>
  <commentList>
    <comment ref="C7" authorId="0">
      <text>
        <r>
          <rPr>
            <sz val="8"/>
            <rFont val="Tahoma"/>
            <family val="0"/>
          </rPr>
          <t>Introduce la cantidad mínima y máxima a pagar mensualmente.</t>
        </r>
      </text>
    </comment>
    <comment ref="C9" authorId="0">
      <text>
        <r>
          <rPr>
            <sz val="8"/>
            <rFont val="Tahoma"/>
            <family val="0"/>
          </rPr>
          <t xml:space="preserve">introduce el mínimo y el máximo de años  en los que amortizar el préstramo.
</t>
        </r>
      </text>
    </comment>
  </commentList>
</comments>
</file>

<file path=xl/sharedStrings.xml><?xml version="1.0" encoding="utf-8"?>
<sst xmlns="http://schemas.openxmlformats.org/spreadsheetml/2006/main" count="50" uniqueCount="42">
  <si>
    <t>Vinaròs –Castelló- Barcelona</t>
  </si>
  <si>
    <t xml:space="preserve">Si alteras el contenido del programa, éste puede dejar de funcionar correctamente, guarda siempre  </t>
  </si>
  <si>
    <t>una copia de seguridad de la aplicación original protegida y sin modificar.</t>
  </si>
  <si>
    <t>FEEDBACK</t>
  </si>
  <si>
    <t>feedback@microtools.net</t>
  </si>
  <si>
    <r>
      <t>¡T</t>
    </r>
    <r>
      <rPr>
        <sz val="10"/>
        <color indexed="16"/>
        <rFont val="Arial"/>
        <family val="2"/>
      </rPr>
      <t>oma precauciones!</t>
    </r>
  </si>
  <si>
    <r>
      <t>¿Q</t>
    </r>
    <r>
      <rPr>
        <sz val="10"/>
        <color indexed="16"/>
        <rFont val="Arial"/>
        <family val="2"/>
      </rPr>
      <t>ué aplicación es la que te haría falta.?</t>
    </r>
  </si>
  <si>
    <r>
      <t xml:space="preserve">Explicanos tus necesidades, y si la aplicación resulta elegida, la realizaremos y te saldrá </t>
    </r>
    <r>
      <rPr>
        <b/>
        <sz val="10"/>
        <color indexed="16"/>
        <rFont val="Arial"/>
        <family val="2"/>
      </rPr>
      <t>gratis</t>
    </r>
    <r>
      <rPr>
        <sz val="10"/>
        <color indexed="16"/>
        <rFont val="Arial"/>
        <family val="2"/>
      </rPr>
      <t xml:space="preserve"> para ti, </t>
    </r>
  </si>
  <si>
    <r>
      <t>¡</t>
    </r>
    <r>
      <rPr>
        <sz val="10"/>
        <color indexed="16"/>
        <rFont val="Arial"/>
        <family val="2"/>
      </rPr>
      <t>piensa en el tiempo y recursos que son necesarios para desarrollar una aplicación</t>
    </r>
    <r>
      <rPr>
        <b/>
        <sz val="10"/>
        <color indexed="16"/>
        <rFont val="Arial"/>
        <family val="2"/>
      </rPr>
      <t>!</t>
    </r>
    <r>
      <rPr>
        <sz val="10"/>
        <color indexed="16"/>
        <rFont val="Arial"/>
        <family val="2"/>
      </rPr>
      <t xml:space="preserve">. </t>
    </r>
  </si>
  <si>
    <r>
      <t>¿C</t>
    </r>
    <r>
      <rPr>
        <sz val="10"/>
        <color indexed="16"/>
        <rFont val="Arial"/>
        <family val="2"/>
      </rPr>
      <t>omo podemos mejorar?</t>
    </r>
  </si>
  <si>
    <t>www.microtools.net</t>
  </si>
  <si>
    <r>
      <t>P</t>
    </r>
    <r>
      <rPr>
        <b/>
        <sz val="12"/>
        <color indexed="9"/>
        <rFont val="Arial"/>
        <family val="2"/>
      </rPr>
      <t>oblación</t>
    </r>
    <r>
      <rPr>
        <b/>
        <sz val="12"/>
        <color indexed="10"/>
        <rFont val="Arial"/>
        <family val="2"/>
      </rPr>
      <t xml:space="preserve"> 9</t>
    </r>
    <r>
      <rPr>
        <b/>
        <sz val="12"/>
        <color indexed="9"/>
        <rFont val="Arial"/>
        <family val="2"/>
      </rPr>
      <t>8</t>
    </r>
  </si>
  <si>
    <r>
      <t>C</t>
    </r>
    <r>
      <rPr>
        <b/>
        <sz val="12"/>
        <color indexed="9"/>
        <rFont val="Arial"/>
        <family val="2"/>
      </rPr>
      <t xml:space="preserve">ambio </t>
    </r>
    <r>
      <rPr>
        <b/>
        <sz val="12"/>
        <color indexed="10"/>
        <rFont val="Arial"/>
        <family val="2"/>
      </rPr>
      <t>2</t>
    </r>
    <r>
      <rPr>
        <b/>
        <sz val="12"/>
        <color indexed="9"/>
        <rFont val="Arial"/>
        <family val="2"/>
      </rPr>
      <t>000</t>
    </r>
  </si>
  <si>
    <r>
      <t>B</t>
    </r>
    <r>
      <rPr>
        <b/>
        <sz val="12"/>
        <color indexed="9"/>
        <rFont val="Arial"/>
        <family val="2"/>
      </rPr>
      <t xml:space="preserve">iorritmos </t>
    </r>
    <r>
      <rPr>
        <b/>
        <sz val="12"/>
        <color indexed="10"/>
        <rFont val="Arial"/>
        <family val="2"/>
      </rPr>
      <t>2</t>
    </r>
    <r>
      <rPr>
        <b/>
        <sz val="12"/>
        <color indexed="9"/>
        <rFont val="Arial"/>
        <family val="2"/>
      </rPr>
      <t>.1</t>
    </r>
  </si>
  <si>
    <r>
      <t>C</t>
    </r>
    <r>
      <rPr>
        <b/>
        <sz val="12"/>
        <color indexed="9"/>
        <rFont val="Arial"/>
        <family val="2"/>
      </rPr>
      <t xml:space="preserve">artera  </t>
    </r>
    <r>
      <rPr>
        <b/>
        <sz val="12"/>
        <color indexed="10"/>
        <rFont val="Arial"/>
        <family val="2"/>
      </rPr>
      <t>2</t>
    </r>
    <r>
      <rPr>
        <b/>
        <sz val="12"/>
        <color indexed="9"/>
        <rFont val="Arial"/>
        <family val="2"/>
      </rPr>
      <t>000</t>
    </r>
  </si>
  <si>
    <t>IMPORTES DE  UN PRÉSTAMO SEGUN  CUOTA MENSUAL  Y AÑOS</t>
  </si>
  <si>
    <t>(SISTEMA FRANCÉS)</t>
  </si>
  <si>
    <t>Mínimo</t>
  </si>
  <si>
    <t>Máximo</t>
  </si>
  <si>
    <t>Cuotas mensuales a pagar</t>
  </si>
  <si>
    <t>Años a amortizar</t>
  </si>
  <si>
    <t>Tipo de interés anual</t>
  </si>
  <si>
    <t>IMPORTE DEL PRÉSTAMO</t>
  </si>
  <si>
    <t>cuota \ años</t>
  </si>
  <si>
    <t>CUOTAS A PAGAR EN UN PRESTAMO SEGUN  IMPORTE Y AÑOS</t>
  </si>
  <si>
    <t>Importe del préstamo</t>
  </si>
  <si>
    <t>CUOTA  MENSUAL</t>
  </si>
  <si>
    <t>importe\ años</t>
  </si>
  <si>
    <t>INTERESES TOTALES</t>
  </si>
  <si>
    <t>TOTAL A PAGAR</t>
  </si>
  <si>
    <t>Descárgalas  en</t>
  </si>
  <si>
    <r>
      <t>B</t>
    </r>
    <r>
      <rPr>
        <b/>
        <sz val="12"/>
        <color indexed="9"/>
        <rFont val="Arial"/>
        <family val="2"/>
      </rPr>
      <t>iocalendario 2000</t>
    </r>
  </si>
  <si>
    <t>CONTRASEÑA PARA LA DESPROTECCIÓN DEL LIBRO Y DE TODAS LAS HOJAS DE TRABAJO</t>
  </si>
  <si>
    <t>(EXCEPTO MÓDULOS VBA)</t>
  </si>
  <si>
    <t>Contraseña</t>
  </si>
  <si>
    <r>
      <t xml:space="preserve">¿Te resultan Útiles?, ¿su manejo és sencillo?. Mándanos tu opinión sobre las </t>
    </r>
    <r>
      <rPr>
        <b/>
        <sz val="10"/>
        <color indexed="16"/>
        <rFont val="Arial"/>
        <family val="2"/>
      </rPr>
      <t>Microtools.</t>
    </r>
  </si>
  <si>
    <r>
      <t>Q</t>
    </r>
    <r>
      <rPr>
        <b/>
        <sz val="12"/>
        <color indexed="9"/>
        <rFont val="Arial"/>
        <family val="2"/>
      </rPr>
      <t>ué</t>
    </r>
    <r>
      <rPr>
        <b/>
        <sz val="12"/>
        <color indexed="10"/>
        <rFont val="Arial"/>
        <family val="2"/>
      </rPr>
      <t>P</t>
    </r>
    <r>
      <rPr>
        <b/>
        <sz val="12"/>
        <color indexed="9"/>
        <rFont val="Arial"/>
        <family val="2"/>
      </rPr>
      <t xml:space="preserve">réstamo </t>
    </r>
    <r>
      <rPr>
        <b/>
        <sz val="12"/>
        <color indexed="10"/>
        <rFont val="Arial"/>
        <family val="2"/>
      </rPr>
      <t>2</t>
    </r>
    <r>
      <rPr>
        <b/>
        <sz val="12"/>
        <color indexed="9"/>
        <rFont val="Arial"/>
        <family val="2"/>
      </rPr>
      <t>.0</t>
    </r>
  </si>
  <si>
    <t>MICROTOOLS  (APLICACIONES DE LIBRE DISTRIBUCIÓN)</t>
  </si>
  <si>
    <t>QmC6u6H7</t>
  </si>
  <si>
    <t>© Copyright  Ascendente, negocios &amp; Servicios, s.l., 2000  E-mail: comercial@microtools.net  www.microtools.net</t>
  </si>
  <si>
    <r>
      <t xml:space="preserve">Consultar la hipoteca o crédito  con las mejores condiciones.                                                                      </t>
    </r>
    <r>
      <rPr>
        <sz val="8"/>
        <rFont val="Tahoma"/>
        <family val="2"/>
      </rPr>
      <t>(el sistema se  conectará  a Internet)</t>
    </r>
    <r>
      <rPr>
        <b/>
        <sz val="8"/>
        <rFont val="Tahoma"/>
        <family val="2"/>
      </rPr>
      <t>.</t>
    </r>
  </si>
  <si>
    <r>
      <t xml:space="preserve">Consultar la hipoteca o crédito  con las mejores condiciones.                                                                    </t>
    </r>
    <r>
      <rPr>
        <sz val="8"/>
        <rFont val="Tahoma"/>
        <family val="2"/>
      </rPr>
      <t xml:space="preserve">  (el sistema se  conectará  a Internet).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</si>
</sst>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1"/>
      <color indexed="9"/>
      <name val="Arial"/>
      <family val="2"/>
    </font>
    <font>
      <u val="single"/>
      <sz val="10"/>
      <color indexed="1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color indexed="22"/>
      <name val="Arial"/>
      <family val="2"/>
    </font>
    <font>
      <sz val="8"/>
      <color indexed="10"/>
      <name val="Arial"/>
      <family val="2"/>
    </font>
    <font>
      <b/>
      <u val="single"/>
      <sz val="10"/>
      <color indexed="9"/>
      <name val="Arial"/>
      <family val="2"/>
    </font>
    <font>
      <sz val="11"/>
      <name val="Arial"/>
      <family val="2"/>
    </font>
    <font>
      <b/>
      <sz val="10"/>
      <color indexed="52"/>
      <name val="Tahoma"/>
      <family val="2"/>
    </font>
    <font>
      <sz val="10"/>
      <color indexed="5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>
        <color indexed="55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6">
      <alignment/>
      <protection/>
    </xf>
    <xf numFmtId="0" fontId="5" fillId="33" borderId="10" xfId="53" applyFont="1" applyFill="1" applyBorder="1">
      <alignment/>
      <protection/>
    </xf>
    <xf numFmtId="0" fontId="5" fillId="34" borderId="0" xfId="53" applyFont="1" applyFill="1" applyBorder="1">
      <alignment/>
      <protection/>
    </xf>
    <xf numFmtId="1" fontId="0" fillId="0" borderId="0" xfId="56" applyNumberFormat="1">
      <alignment/>
      <protection/>
    </xf>
    <xf numFmtId="0" fontId="8" fillId="0" borderId="0" xfId="56" applyFont="1">
      <alignment/>
      <protection/>
    </xf>
    <xf numFmtId="0" fontId="10" fillId="35" borderId="0" xfId="56" applyFont="1" applyFill="1">
      <alignment/>
      <protection/>
    </xf>
    <xf numFmtId="0" fontId="13" fillId="35" borderId="0" xfId="55" applyFont="1" applyFill="1" applyAlignment="1">
      <alignment horizontal="centerContinuous"/>
      <protection/>
    </xf>
    <xf numFmtId="0" fontId="0" fillId="35" borderId="0" xfId="55" applyFill="1" applyAlignment="1">
      <alignment horizontal="centerContinuous"/>
      <protection/>
    </xf>
    <xf numFmtId="0" fontId="0" fillId="34" borderId="0" xfId="55" applyFill="1">
      <alignment/>
      <protection/>
    </xf>
    <xf numFmtId="0" fontId="15" fillId="35" borderId="0" xfId="55" applyFont="1" applyFill="1" applyAlignment="1">
      <alignment horizontal="centerContinuous"/>
      <protection/>
    </xf>
    <xf numFmtId="0" fontId="0" fillId="0" borderId="0" xfId="55">
      <alignment/>
      <protection/>
    </xf>
    <xf numFmtId="0" fontId="16" fillId="33" borderId="0" xfId="55" applyFont="1" applyFill="1" applyBorder="1">
      <alignment/>
      <protection/>
    </xf>
    <xf numFmtId="0" fontId="0" fillId="33" borderId="0" xfId="55" applyFill="1" applyBorder="1">
      <alignment/>
      <protection/>
    </xf>
    <xf numFmtId="3" fontId="17" fillId="33" borderId="0" xfId="55" applyNumberFormat="1" applyFont="1" applyFill="1" applyBorder="1">
      <alignment/>
      <protection/>
    </xf>
    <xf numFmtId="0" fontId="17" fillId="33" borderId="0" xfId="55" applyFont="1" applyFill="1" applyBorder="1">
      <alignment/>
      <protection/>
    </xf>
    <xf numFmtId="0" fontId="0" fillId="33" borderId="11" xfId="55" applyFill="1" applyBorder="1">
      <alignment/>
      <protection/>
    </xf>
    <xf numFmtId="0" fontId="18" fillId="33" borderId="12" xfId="55" applyFont="1" applyFill="1" applyBorder="1">
      <alignment/>
      <protection/>
    </xf>
    <xf numFmtId="0" fontId="0" fillId="33" borderId="12" xfId="55" applyFill="1" applyBorder="1">
      <alignment/>
      <protection/>
    </xf>
    <xf numFmtId="9" fontId="0" fillId="33" borderId="12" xfId="58" applyFill="1" applyBorder="1" applyAlignment="1">
      <alignment/>
    </xf>
    <xf numFmtId="0" fontId="0" fillId="33" borderId="13" xfId="55" applyFill="1" applyBorder="1">
      <alignment/>
      <protection/>
    </xf>
    <xf numFmtId="0" fontId="19" fillId="35" borderId="0" xfId="55" applyFont="1" applyFill="1" applyAlignment="1">
      <alignment horizontal="centerContinuous"/>
      <protection/>
    </xf>
    <xf numFmtId="0" fontId="16" fillId="0" borderId="0" xfId="55" applyFont="1">
      <alignment/>
      <protection/>
    </xf>
    <xf numFmtId="1" fontId="17" fillId="33" borderId="14" xfId="55" applyNumberFormat="1" applyFont="1" applyFill="1" applyBorder="1" applyAlignment="1">
      <alignment horizontal="center"/>
      <protection/>
    </xf>
    <xf numFmtId="3" fontId="17" fillId="33" borderId="14" xfId="55" applyNumberFormat="1" applyFont="1" applyFill="1" applyBorder="1" applyAlignment="1">
      <alignment horizontal="center"/>
      <protection/>
    </xf>
    <xf numFmtId="3" fontId="0" fillId="0" borderId="15" xfId="55" applyNumberFormat="1" applyBorder="1">
      <alignment/>
      <protection/>
    </xf>
    <xf numFmtId="3" fontId="0" fillId="0" borderId="16" xfId="55" applyNumberFormat="1" applyBorder="1">
      <alignment/>
      <protection/>
    </xf>
    <xf numFmtId="3" fontId="0" fillId="0" borderId="17" xfId="55" applyNumberFormat="1" applyBorder="1">
      <alignment/>
      <protection/>
    </xf>
    <xf numFmtId="3" fontId="0" fillId="0" borderId="18" xfId="55" applyNumberFormat="1" applyBorder="1">
      <alignment/>
      <protection/>
    </xf>
    <xf numFmtId="3" fontId="0" fillId="0" borderId="19" xfId="55" applyNumberFormat="1" applyBorder="1">
      <alignment/>
      <protection/>
    </xf>
    <xf numFmtId="3" fontId="17" fillId="33" borderId="20" xfId="55" applyNumberFormat="1" applyFont="1" applyFill="1" applyBorder="1" applyAlignment="1">
      <alignment horizontal="center"/>
      <protection/>
    </xf>
    <xf numFmtId="3" fontId="0" fillId="0" borderId="21" xfId="55" applyNumberFormat="1" applyBorder="1">
      <alignment/>
      <protection/>
    </xf>
    <xf numFmtId="3" fontId="0" fillId="0" borderId="22" xfId="55" applyNumberFormat="1" applyBorder="1">
      <alignment/>
      <protection/>
    </xf>
    <xf numFmtId="3" fontId="0" fillId="0" borderId="23" xfId="55" applyNumberFormat="1" applyBorder="1">
      <alignment/>
      <protection/>
    </xf>
    <xf numFmtId="3" fontId="0" fillId="0" borderId="24" xfId="55" applyNumberFormat="1" applyBorder="1">
      <alignment/>
      <protection/>
    </xf>
    <xf numFmtId="3" fontId="0" fillId="0" borderId="25" xfId="55" applyNumberFormat="1" applyBorder="1">
      <alignment/>
      <protection/>
    </xf>
    <xf numFmtId="3" fontId="0" fillId="0" borderId="26" xfId="55" applyNumberFormat="1" applyBorder="1">
      <alignment/>
      <protection/>
    </xf>
    <xf numFmtId="0" fontId="18" fillId="0" borderId="0" xfId="55" applyFont="1">
      <alignment/>
      <protection/>
    </xf>
    <xf numFmtId="0" fontId="17" fillId="33" borderId="14" xfId="55" applyFont="1" applyFill="1" applyBorder="1" applyAlignment="1">
      <alignment horizontal="center"/>
      <protection/>
    </xf>
    <xf numFmtId="3" fontId="0" fillId="0" borderId="27" xfId="55" applyNumberFormat="1" applyBorder="1">
      <alignment/>
      <protection/>
    </xf>
    <xf numFmtId="0" fontId="0" fillId="36" borderId="0" xfId="56" applyFill="1" applyBorder="1">
      <alignment/>
      <protection/>
    </xf>
    <xf numFmtId="0" fontId="0" fillId="35" borderId="0" xfId="56" applyFill="1">
      <alignment/>
      <protection/>
    </xf>
    <xf numFmtId="0" fontId="19" fillId="35" borderId="0" xfId="56" applyFont="1" applyFill="1" applyAlignment="1">
      <alignment horizontal="center"/>
      <protection/>
    </xf>
    <xf numFmtId="0" fontId="19" fillId="35" borderId="0" xfId="56" applyFont="1" applyFill="1" applyAlignment="1">
      <alignment horizontal="left"/>
      <protection/>
    </xf>
    <xf numFmtId="14" fontId="5" fillId="0" borderId="0" xfId="56" applyNumberFormat="1" applyFont="1" applyProtection="1">
      <alignment/>
      <protection hidden="1"/>
    </xf>
    <xf numFmtId="0" fontId="0" fillId="37" borderId="0" xfId="56" applyFill="1">
      <alignment/>
      <protection/>
    </xf>
    <xf numFmtId="0" fontId="0" fillId="0" borderId="0" xfId="56" applyAlignment="1">
      <alignment horizontal="center"/>
      <protection/>
    </xf>
    <xf numFmtId="0" fontId="20" fillId="0" borderId="0" xfId="56" applyFont="1">
      <alignment/>
      <protection/>
    </xf>
    <xf numFmtId="0" fontId="11" fillId="0" borderId="0" xfId="45" applyFont="1" applyAlignment="1" applyProtection="1">
      <alignment horizontal="center"/>
      <protection/>
    </xf>
    <xf numFmtId="0" fontId="0" fillId="36" borderId="0" xfId="56" applyFill="1">
      <alignment/>
      <protection/>
    </xf>
    <xf numFmtId="0" fontId="0" fillId="0" borderId="0" xfId="56" applyBorder="1">
      <alignment/>
      <protection/>
    </xf>
    <xf numFmtId="0" fontId="1" fillId="0" borderId="0" xfId="45" applyAlignment="1" applyProtection="1">
      <alignment horizontal="left"/>
      <protection/>
    </xf>
    <xf numFmtId="0" fontId="11" fillId="0" borderId="0" xfId="45" applyFont="1" applyAlignment="1" applyProtection="1">
      <alignment horizontal="left"/>
      <protection/>
    </xf>
    <xf numFmtId="0" fontId="21" fillId="0" borderId="0" xfId="56" applyFont="1" applyAlignment="1">
      <alignment horizontal="center"/>
      <protection/>
    </xf>
    <xf numFmtId="0" fontId="21" fillId="0" borderId="0" xfId="56" applyFont="1" applyAlignment="1">
      <alignment horizontal="right"/>
      <protection/>
    </xf>
    <xf numFmtId="0" fontId="0" fillId="34" borderId="0" xfId="56" applyFill="1">
      <alignment/>
      <protection/>
    </xf>
    <xf numFmtId="3" fontId="17" fillId="36" borderId="28" xfId="55" applyNumberFormat="1" applyFont="1" applyFill="1" applyBorder="1" applyProtection="1">
      <alignment/>
      <protection locked="0"/>
    </xf>
    <xf numFmtId="0" fontId="17" fillId="36" borderId="28" xfId="55" applyFont="1" applyFill="1" applyBorder="1" applyProtection="1">
      <alignment/>
      <protection locked="0"/>
    </xf>
    <xf numFmtId="10" fontId="17" fillId="36" borderId="29" xfId="58" applyNumberFormat="1" applyFont="1" applyFill="1" applyBorder="1" applyAlignment="1" applyProtection="1">
      <alignment/>
      <protection locked="0"/>
    </xf>
    <xf numFmtId="0" fontId="12" fillId="35" borderId="0" xfId="54" applyFont="1" applyFill="1">
      <alignment/>
      <protection/>
    </xf>
    <xf numFmtId="0" fontId="13" fillId="35" borderId="0" xfId="54" applyFont="1" applyFill="1">
      <alignment/>
      <protection/>
    </xf>
    <xf numFmtId="0" fontId="0" fillId="0" borderId="0" xfId="54">
      <alignment/>
      <protection/>
    </xf>
    <xf numFmtId="0" fontId="14" fillId="35" borderId="0" xfId="54" applyFont="1" applyFill="1">
      <alignment/>
      <protection/>
    </xf>
    <xf numFmtId="0" fontId="0" fillId="0" borderId="0" xfId="54" applyFont="1">
      <alignment/>
      <protection/>
    </xf>
    <xf numFmtId="0" fontId="12" fillId="35" borderId="0" xfId="0" applyFont="1" applyFill="1" applyAlignment="1">
      <alignment/>
    </xf>
    <xf numFmtId="0" fontId="0" fillId="35" borderId="0" xfId="54" applyFill="1">
      <alignment/>
      <protection/>
    </xf>
    <xf numFmtId="0" fontId="1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3" fillId="34" borderId="18" xfId="0" applyFont="1" applyFill="1" applyBorder="1" applyAlignment="1">
      <alignment/>
    </xf>
    <xf numFmtId="0" fontId="25" fillId="37" borderId="0" xfId="56" applyFont="1" applyFill="1" applyAlignment="1">
      <alignment horizontal="left" vertical="center"/>
      <protection/>
    </xf>
    <xf numFmtId="0" fontId="16" fillId="33" borderId="12" xfId="55" applyFont="1" applyFill="1" applyBorder="1">
      <alignment/>
      <protection/>
    </xf>
    <xf numFmtId="3" fontId="17" fillId="36" borderId="30" xfId="55" applyNumberFormat="1" applyFont="1" applyFill="1" applyBorder="1" applyProtection="1">
      <alignment/>
      <protection locked="0"/>
    </xf>
    <xf numFmtId="0" fontId="17" fillId="36" borderId="30" xfId="55" applyFont="1" applyFill="1" applyBorder="1" applyProtection="1">
      <alignment/>
      <protection locked="0"/>
    </xf>
    <xf numFmtId="10" fontId="0" fillId="33" borderId="0" xfId="55" applyNumberFormat="1" applyFill="1" applyBorder="1">
      <alignment/>
      <protection/>
    </xf>
    <xf numFmtId="0" fontId="9" fillId="0" borderId="31" xfId="56" applyFont="1" applyBorder="1" applyAlignment="1">
      <alignment horizontal="center"/>
      <protection/>
    </xf>
    <xf numFmtId="0" fontId="24" fillId="36" borderId="0" xfId="56" applyFont="1" applyFill="1" applyBorder="1" applyAlignment="1">
      <alignment horizontal="center"/>
      <protection/>
    </xf>
    <xf numFmtId="1" fontId="16" fillId="33" borderId="0" xfId="55" applyNumberFormat="1" applyFont="1" applyFill="1" applyBorder="1" applyAlignment="1">
      <alignment horizontal="left" vertical="center" wrapText="1" indent="2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33" borderId="0" xfId="55" applyFont="1" applyFill="1" applyBorder="1" applyAlignment="1">
      <alignment horizontal="left" vertical="center" wrapText="1" indent="2"/>
      <protection/>
    </xf>
    <xf numFmtId="0" fontId="16" fillId="33" borderId="11" xfId="55" applyFont="1" applyFill="1" applyBorder="1" applyAlignment="1">
      <alignment horizontal="left" vertical="center" wrapText="1" indent="2"/>
      <protection/>
    </xf>
    <xf numFmtId="0" fontId="22" fillId="35" borderId="0" xfId="45" applyFont="1" applyFill="1" applyAlignment="1" applyProtection="1">
      <alignment horizontal="left"/>
      <protection/>
    </xf>
    <xf numFmtId="0" fontId="10" fillId="35" borderId="0" xfId="0" applyFont="1" applyFill="1" applyAlignment="1">
      <alignment horizontal="center"/>
    </xf>
    <xf numFmtId="0" fontId="11" fillId="0" borderId="0" xfId="45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tart" xfId="53"/>
    <cellStyle name="Normal_plantilla" xfId="54"/>
    <cellStyle name="Normal_prestamo97" xfId="55"/>
    <cellStyle name="Normal_queprestamo20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importes</a:t>
            </a:r>
          </a:p>
        </c:rich>
      </c:tx>
      <c:layout>
        <c:manualLayout>
          <c:xMode val="factor"/>
          <c:yMode val="factor"/>
          <c:x val="-0.4135"/>
          <c:y val="0.1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"/>
          <c:w val="0.7752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cuotas!$B$18</c:f>
              <c:strCache>
                <c:ptCount val="1"/>
                <c:pt idx="0">
                  <c:v>175.000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cuotas!$C$17:$H$17</c:f>
              <c:numCache/>
            </c:numRef>
          </c:cat>
          <c:val>
            <c:numRef>
              <c:f>cuotas!$C$18:$H$18</c:f>
              <c:numCache/>
            </c:numRef>
          </c:val>
          <c:smooth val="1"/>
        </c:ser>
        <c:ser>
          <c:idx val="1"/>
          <c:order val="1"/>
          <c:tx>
            <c:strRef>
              <c:f>cuotas!$B$19</c:f>
              <c:strCache>
                <c:ptCount val="1"/>
                <c:pt idx="0">
                  <c:v>175.000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cuotas!$C$17:$H$17</c:f>
              <c:numCache/>
            </c:numRef>
          </c:cat>
          <c:val>
            <c:numRef>
              <c:f>cuotas!$C$19:$H$19</c:f>
              <c:numCache/>
            </c:numRef>
          </c:val>
          <c:smooth val="1"/>
        </c:ser>
        <c:ser>
          <c:idx val="2"/>
          <c:order val="2"/>
          <c:tx>
            <c:strRef>
              <c:f>cuotas!$B$20</c:f>
              <c:strCache>
                <c:ptCount val="1"/>
                <c:pt idx="0">
                  <c:v>175.000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cuotas!$C$17:$H$17</c:f>
              <c:numCache/>
            </c:numRef>
          </c:cat>
          <c:val>
            <c:numRef>
              <c:f>cuotas!$C$20:$H$20</c:f>
              <c:numCache/>
            </c:numRef>
          </c:val>
          <c:smooth val="1"/>
        </c:ser>
        <c:ser>
          <c:idx val="3"/>
          <c:order val="3"/>
          <c:tx>
            <c:strRef>
              <c:f>cuotas!$B$21</c:f>
              <c:strCache>
                <c:ptCount val="1"/>
                <c:pt idx="0">
                  <c:v>175.000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cuotas!$C$17:$H$17</c:f>
              <c:numCache/>
            </c:numRef>
          </c:cat>
          <c:val>
            <c:numRef>
              <c:f>cuotas!$C$21:$H$21</c:f>
              <c:numCache/>
            </c:numRef>
          </c:val>
          <c:smooth val="1"/>
        </c:ser>
        <c:ser>
          <c:idx val="4"/>
          <c:order val="4"/>
          <c:tx>
            <c:strRef>
              <c:f>cuotas!$B$22</c:f>
              <c:strCache>
                <c:ptCount val="1"/>
                <c:pt idx="0">
                  <c:v>175.000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cuotas!$C$17:$H$17</c:f>
              <c:numCache/>
            </c:numRef>
          </c:cat>
          <c:val>
            <c:numRef>
              <c:f>cuotas!$C$22:$H$22</c:f>
              <c:numCache/>
            </c:numRef>
          </c:val>
          <c:smooth val="1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cuota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0634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475"/>
          <c:y val="0.33325"/>
          <c:w val="0.14925"/>
          <c:h val="0.3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cuotas</a:t>
            </a:r>
          </a:p>
        </c:rich>
      </c:tx>
      <c:layout>
        <c:manualLayout>
          <c:xMode val="factor"/>
          <c:yMode val="factor"/>
          <c:x val="-0.43325"/>
          <c:y val="0.16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"/>
          <c:w val="0.804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capitales!$B$18</c:f>
              <c:strCache>
                <c:ptCount val="1"/>
                <c:pt idx="0">
                  <c:v>30.000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capitales!$C$17:$H$17</c:f>
              <c:numCache/>
            </c:numRef>
          </c:cat>
          <c:val>
            <c:numRef>
              <c:f>capitales!$C$18:$H$18</c:f>
              <c:numCache/>
            </c:numRef>
          </c:val>
          <c:smooth val="1"/>
        </c:ser>
        <c:ser>
          <c:idx val="1"/>
          <c:order val="1"/>
          <c:tx>
            <c:strRef>
              <c:f>capitales!$B$19</c:f>
              <c:strCache>
                <c:ptCount val="1"/>
                <c:pt idx="0">
                  <c:v>33.750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capitales!$C$17:$H$17</c:f>
              <c:numCache/>
            </c:numRef>
          </c:cat>
          <c:val>
            <c:numRef>
              <c:f>capitales!$C$19:$H$19</c:f>
              <c:numCache/>
            </c:numRef>
          </c:val>
          <c:smooth val="1"/>
        </c:ser>
        <c:ser>
          <c:idx val="2"/>
          <c:order val="2"/>
          <c:tx>
            <c:strRef>
              <c:f>capitales!$B$20</c:f>
              <c:strCache>
                <c:ptCount val="1"/>
                <c:pt idx="0">
                  <c:v>37.500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capitales!$C$17:$H$17</c:f>
              <c:numCache/>
            </c:numRef>
          </c:cat>
          <c:val>
            <c:numRef>
              <c:f>capitales!$C$20:$H$20</c:f>
              <c:numCache/>
            </c:numRef>
          </c:val>
          <c:smooth val="1"/>
        </c:ser>
        <c:ser>
          <c:idx val="3"/>
          <c:order val="3"/>
          <c:tx>
            <c:strRef>
              <c:f>capitales!$B$21</c:f>
              <c:strCache>
                <c:ptCount val="1"/>
                <c:pt idx="0">
                  <c:v>41.250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capitales!$C$17:$H$17</c:f>
              <c:numCache/>
            </c:numRef>
          </c:cat>
          <c:val>
            <c:numRef>
              <c:f>capitales!$C$21:$H$21</c:f>
              <c:numCache/>
            </c:numRef>
          </c:val>
          <c:smooth val="1"/>
        </c:ser>
        <c:ser>
          <c:idx val="4"/>
          <c:order val="4"/>
          <c:tx>
            <c:strRef>
              <c:f>capitales!$B$22</c:f>
              <c:strCache>
                <c:ptCount val="1"/>
                <c:pt idx="0">
                  <c:v>45.000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capitales!$C$17:$H$17</c:f>
              <c:numCache/>
            </c:numRef>
          </c:cat>
          <c:val>
            <c:numRef>
              <c:f>capitales!$C$22:$H$22</c:f>
              <c:numCache/>
            </c:numRef>
          </c:val>
          <c:smooth val="1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475"/>
          <c:y val="0.31825"/>
          <c:w val="0.11925"/>
          <c:h val="0.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hyperlink" Target="http://www.microtools.net/" TargetMode="External" /><Relationship Id="rId10" Type="http://schemas.openxmlformats.org/officeDocument/2006/relationships/hyperlink" Target="http://www.microtools.ne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266700</xdr:colOff>
      <xdr:row>8</xdr:row>
      <xdr:rowOff>9525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2425"/>
          <a:ext cx="575310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9525</xdr:rowOff>
    </xdr:from>
    <xdr:to>
      <xdr:col>3</xdr:col>
      <xdr:colOff>266700</xdr:colOff>
      <xdr:row>25</xdr:row>
      <xdr:rowOff>9525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552575"/>
          <a:ext cx="1200150" cy="3009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66675</xdr:colOff>
      <xdr:row>8</xdr:row>
      <xdr:rowOff>66675</xdr:rowOff>
    </xdr:from>
    <xdr:to>
      <xdr:col>9</xdr:col>
      <xdr:colOff>533400</xdr:colOff>
      <xdr:row>10</xdr:row>
      <xdr:rowOff>142875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09725"/>
          <a:ext cx="1981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11</xdr:row>
      <xdr:rowOff>19050</xdr:rowOff>
    </xdr:from>
    <xdr:to>
      <xdr:col>9</xdr:col>
      <xdr:colOff>561975</xdr:colOff>
      <xdr:row>19</xdr:row>
      <xdr:rowOff>57150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314450" y="2047875"/>
          <a:ext cx="4191000" cy="1485900"/>
        </a:xfrm>
        <a:prstGeom prst="rect">
          <a:avLst/>
        </a:prstGeom>
        <a:solidFill>
          <a:srgbClr val="FF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elecciona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Cuotas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para saber la cuota mensual a pagar en función del importe del crédito y los años de amortización.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elecciona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para saber qué importe puedes solicitar en función de la cuota mensual que quieras pagar.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3</xdr:col>
      <xdr:colOff>276225</xdr:colOff>
      <xdr:row>4</xdr:row>
      <xdr:rowOff>95250</xdr:rowOff>
    </xdr:from>
    <xdr:to>
      <xdr:col>4</xdr:col>
      <xdr:colOff>733425</xdr:colOff>
      <xdr:row>6</xdr:row>
      <xdr:rowOff>19050</xdr:rowOff>
    </xdr:to>
    <xdr:pic macro="[0]!cerrar2">
      <xdr:nvPicPr>
        <xdr:cNvPr id="5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628650"/>
          <a:ext cx="12192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95250</xdr:rowOff>
    </xdr:from>
    <xdr:to>
      <xdr:col>6</xdr:col>
      <xdr:colOff>600075</xdr:colOff>
      <xdr:row>6</xdr:row>
      <xdr:rowOff>19050</xdr:rowOff>
    </xdr:to>
    <xdr:pic macro="[0]!SalirAplicación">
      <xdr:nvPicPr>
        <xdr:cNvPr id="6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628650"/>
          <a:ext cx="12192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142875</xdr:colOff>
      <xdr:row>4</xdr:row>
      <xdr:rowOff>104775</xdr:rowOff>
    </xdr:from>
    <xdr:to>
      <xdr:col>9</xdr:col>
      <xdr:colOff>609600</xdr:colOff>
      <xdr:row>6</xdr:row>
      <xdr:rowOff>28575</xdr:rowOff>
    </xdr:to>
    <xdr:pic macro="[0]!irdesproteccion">
      <xdr:nvPicPr>
        <xdr:cNvPr id="7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3875" y="638175"/>
          <a:ext cx="12192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361950</xdr:colOff>
      <xdr:row>21</xdr:row>
      <xdr:rowOff>66675</xdr:rowOff>
    </xdr:from>
    <xdr:to>
      <xdr:col>5</xdr:col>
      <xdr:colOff>495300</xdr:colOff>
      <xdr:row>23</xdr:row>
      <xdr:rowOff>104775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3867150"/>
          <a:ext cx="17907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4</xdr:row>
      <xdr:rowOff>95250</xdr:rowOff>
    </xdr:from>
    <xdr:to>
      <xdr:col>2</xdr:col>
      <xdr:colOff>419100</xdr:colOff>
      <xdr:row>4</xdr:row>
      <xdr:rowOff>400050</xdr:rowOff>
    </xdr:to>
    <xdr:pic>
      <xdr:nvPicPr>
        <xdr:cNvPr id="9" name="Picture 31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6286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66675</xdr:rowOff>
    </xdr:from>
    <xdr:ext cx="6143625" cy="2828925"/>
    <xdr:graphicFrame>
      <xdr:nvGraphicFramePr>
        <xdr:cNvPr id="1" name="Chart 3"/>
        <xdr:cNvGraphicFramePr/>
      </xdr:nvGraphicFramePr>
      <xdr:xfrm>
        <a:off x="142875" y="3609975"/>
        <a:ext cx="61436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6153150" cy="2838450"/>
    <xdr:graphicFrame>
      <xdr:nvGraphicFramePr>
        <xdr:cNvPr id="1" name="Chart 3"/>
        <xdr:cNvGraphicFramePr/>
      </xdr:nvGraphicFramePr>
      <xdr:xfrm>
        <a:off x="142875" y="3867150"/>
        <a:ext cx="6153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85725</xdr:rowOff>
    </xdr:from>
    <xdr:to>
      <xdr:col>9</xdr:col>
      <xdr:colOff>180975</xdr:colOff>
      <xdr:row>24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28950" y="2466975"/>
          <a:ext cx="318135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estiona de forma fácil tu cartera de efectos descontados.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álculo automático de los gastos de negociación. 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ontrol del riesgo en cada banco y en cada cliente.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etección de los efectos ya vencidos para dar de baja. 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mpresión de la remesa para descontar.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onsultas de efectos por clientes y por bancos.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nálisis de riesgo de cada cliente.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nforme de riesgo por bancos.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Precio: ¡ Gratis !</a:t>
          </a:r>
        </a:p>
      </xdr:txBody>
    </xdr:sp>
    <xdr:clientData/>
  </xdr:twoCellAnchor>
  <xdr:twoCellAnchor>
    <xdr:from>
      <xdr:col>5</xdr:col>
      <xdr:colOff>0</xdr:colOff>
      <xdr:row>3</xdr:row>
      <xdr:rowOff>57150</xdr:rowOff>
    </xdr:from>
    <xdr:to>
      <xdr:col>8</xdr:col>
      <xdr:colOff>400050</xdr:colOff>
      <xdr:row>12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009900" y="752475"/>
          <a:ext cx="2657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onvierte automáticamente pesetas (o euros) a las principales monedas extranjeras y viceversa.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programa  se conecta a Internet para actualizar automaticamente los cambios del día.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Precio: ¡ Gratis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14</xdr:row>
      <xdr:rowOff>76200</xdr:rowOff>
    </xdr:from>
    <xdr:to>
      <xdr:col>4</xdr:col>
      <xdr:colOff>390525</xdr:colOff>
      <xdr:row>24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66700" y="2457450"/>
          <a:ext cx="26574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ara saber qué cuota  pagarás mensualmente según el importe del crédito y de los años a amortizar.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ara saber qué importe puedes solicitar y a cuantos  años según la cuota mensual que quieras pagar.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¡T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odas las posibilidades en una tabla y de forma visual!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Precio: ¡ Gratis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4</xdr:col>
      <xdr:colOff>381000</xdr:colOff>
      <xdr:row>12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7175" y="752475"/>
          <a:ext cx="2657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usca cualquier municipio de España a partir de una cadena de caracteres.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 de datos con los 8.095 municipios españoles y su número de habitantes.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¿Q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ué lugar ocupa tu municipio en el conjunto del Estado, tu Comunidad Autónoma o tu província.?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Precio: ¡ Gratis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26</xdr:row>
      <xdr:rowOff>133350</xdr:rowOff>
    </xdr:from>
    <xdr:to>
      <xdr:col>4</xdr:col>
      <xdr:colOff>333375</xdr:colOff>
      <xdr:row>35</xdr:row>
      <xdr:rowOff>190500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95275" y="4495800"/>
          <a:ext cx="25717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lanifica tus reuniones o citas en función de la combinación de biorritmos que te sea más favorable.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bserva de forma gráfica la evolución simultanea de tus biorritmos con los de otra persona.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ocaliza tus próximos días críticos.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ompara  los biorritmos de dos personas.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Precio: ¡ Gratis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6</xdr:col>
      <xdr:colOff>447675</xdr:colOff>
      <xdr:row>35</xdr:row>
      <xdr:rowOff>180975</xdr:rowOff>
    </xdr:from>
    <xdr:to>
      <xdr:col>8</xdr:col>
      <xdr:colOff>742950</xdr:colOff>
      <xdr:row>36</xdr:row>
      <xdr:rowOff>123825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6000750"/>
          <a:ext cx="17907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</xdr:colOff>
      <xdr:row>26</xdr:row>
      <xdr:rowOff>142875</xdr:rowOff>
    </xdr:from>
    <xdr:to>
      <xdr:col>8</xdr:col>
      <xdr:colOff>361950</xdr:colOff>
      <xdr:row>35</xdr:row>
      <xdr:rowOff>209550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057525" y="4505325"/>
          <a:ext cx="25717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enera el Calendario con tus  biorritmos para el 2000.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erás de forma gráfica la evolución de tus biorritmos durante todo el año.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uedes obtener el biocalendario de tantas personas como quieras.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Precio: ¡ Gratis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409575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52425"/>
          <a:ext cx="1276350" cy="247650"/>
        </a:xfrm>
        <a:prstGeom prst="rect">
          <a:avLst/>
        </a:prstGeom>
        <a:solidFill>
          <a:srgbClr val="C0C0C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3</xdr:col>
      <xdr:colOff>266700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90500"/>
          <a:ext cx="24669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rotools.net/" TargetMode="External" /><Relationship Id="rId2" Type="http://schemas.openxmlformats.org/officeDocument/2006/relationships/hyperlink" Target="http://www.microtools.net/" TargetMode="Externa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eedback@microtools.net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O2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11.421875" defaultRowHeight="12.75"/>
  <cols>
    <col min="1" max="1" width="1.1484375" style="1" customWidth="1"/>
    <col min="2" max="2" width="2.7109375" style="1" customWidth="1"/>
    <col min="3" max="3" width="11.28125" style="1" customWidth="1"/>
    <col min="4" max="4" width="11.421875" style="1" customWidth="1"/>
    <col min="5" max="5" width="13.421875" style="1" customWidth="1"/>
    <col min="6" max="7" width="11.421875" style="1" customWidth="1"/>
    <col min="8" max="8" width="4.140625" style="1" customWidth="1"/>
    <col min="9" max="9" width="7.140625" style="1" customWidth="1"/>
    <col min="10" max="10" width="9.28125" style="1" customWidth="1"/>
    <col min="11" max="11" width="4.140625" style="1" customWidth="1"/>
    <col min="12" max="12" width="9.140625" style="1" customWidth="1"/>
    <col min="13" max="16384" width="11.421875" style="1" customWidth="1"/>
  </cols>
  <sheetData>
    <row r="1" s="2" customFormat="1" ht="24" customHeight="1" thickBot="1"/>
    <row r="2" spans="2:10" ht="3.75" customHeight="1">
      <c r="B2" s="44"/>
      <c r="C2" s="78"/>
      <c r="D2" s="78"/>
      <c r="E2" s="78"/>
      <c r="F2" s="78"/>
      <c r="G2" s="78"/>
      <c r="H2" s="78"/>
      <c r="I2" s="44">
        <f ca="1">TODAY()</f>
        <v>40715</v>
      </c>
      <c r="J2" s="44">
        <v>36418</v>
      </c>
    </row>
    <row r="3" ht="11.25" customHeight="1">
      <c r="K3" s="45"/>
    </row>
    <row r="4" spans="2:11" ht="3" customHeight="1">
      <c r="B4" s="46"/>
      <c r="K4" s="45"/>
    </row>
    <row r="5" spans="3:11" ht="37.5" customHeight="1">
      <c r="C5" s="4"/>
      <c r="K5" s="45"/>
    </row>
    <row r="6" ht="16.5" customHeight="1">
      <c r="K6" s="45"/>
    </row>
    <row r="7" spans="4:15" ht="12.75">
      <c r="D7" s="5"/>
      <c r="K7" s="45"/>
      <c r="O7" s="47"/>
    </row>
    <row r="8" spans="2:11" ht="12.75">
      <c r="B8" s="48"/>
      <c r="C8" s="48"/>
      <c r="K8" s="45"/>
    </row>
    <row r="9" spans="4:11" ht="12.75">
      <c r="D9" s="49"/>
      <c r="E9" s="49"/>
      <c r="F9" s="49"/>
      <c r="G9" s="49"/>
      <c r="H9" s="49"/>
      <c r="I9" s="49"/>
      <c r="J9" s="49"/>
      <c r="K9" s="45"/>
    </row>
    <row r="10" spans="4:14" ht="12.75">
      <c r="D10" s="49"/>
      <c r="E10" s="49"/>
      <c r="F10" s="49"/>
      <c r="G10" s="49"/>
      <c r="H10" s="49"/>
      <c r="I10" s="49"/>
      <c r="J10" s="49"/>
      <c r="K10" s="45"/>
      <c r="M10" s="50"/>
      <c r="N10" s="50"/>
    </row>
    <row r="11" spans="2:14" ht="12.75">
      <c r="B11" s="51"/>
      <c r="C11" s="52"/>
      <c r="D11" s="49"/>
      <c r="E11" s="49"/>
      <c r="F11" s="49"/>
      <c r="G11" s="49"/>
      <c r="H11" s="49"/>
      <c r="I11" s="49"/>
      <c r="J11" s="49"/>
      <c r="K11" s="45"/>
      <c r="M11" s="50"/>
      <c r="N11" s="50"/>
    </row>
    <row r="12" spans="2:11" ht="17.25" customHeight="1">
      <c r="B12" s="53"/>
      <c r="D12" s="49"/>
      <c r="E12" s="49"/>
      <c r="F12" s="49"/>
      <c r="G12" s="49"/>
      <c r="H12" s="49"/>
      <c r="I12" s="49"/>
      <c r="J12" s="49"/>
      <c r="K12" s="45"/>
    </row>
    <row r="13" spans="2:11" ht="12.75">
      <c r="B13" s="53"/>
      <c r="D13" s="49"/>
      <c r="E13" s="49"/>
      <c r="F13" s="49"/>
      <c r="G13" s="49"/>
      <c r="H13" s="49"/>
      <c r="I13" s="49"/>
      <c r="J13" s="49"/>
      <c r="K13" s="45"/>
    </row>
    <row r="14" spans="2:11" ht="12.75">
      <c r="B14" s="54"/>
      <c r="D14" s="49"/>
      <c r="E14" s="49"/>
      <c r="F14" s="49"/>
      <c r="G14" s="49"/>
      <c r="H14" s="49"/>
      <c r="I14" s="49"/>
      <c r="J14" s="49"/>
      <c r="K14" s="45"/>
    </row>
    <row r="15" spans="4:11" ht="12" customHeight="1">
      <c r="D15" s="49"/>
      <c r="E15" s="49"/>
      <c r="F15" s="49"/>
      <c r="G15" s="49"/>
      <c r="H15" s="49"/>
      <c r="I15" s="49"/>
      <c r="J15" s="49"/>
      <c r="K15" s="45"/>
    </row>
    <row r="16" spans="4:11" ht="8.25" customHeight="1">
      <c r="D16" s="49"/>
      <c r="E16" s="49"/>
      <c r="F16" s="49"/>
      <c r="G16" s="49"/>
      <c r="H16" s="49"/>
      <c r="I16" s="40"/>
      <c r="J16" s="49"/>
      <c r="K16" s="45"/>
    </row>
    <row r="17" spans="2:11" ht="20.25" customHeight="1">
      <c r="B17" s="55"/>
      <c r="D17" s="49"/>
      <c r="E17" s="49"/>
      <c r="F17" s="49"/>
      <c r="G17" s="49"/>
      <c r="H17" s="49"/>
      <c r="I17" s="40"/>
      <c r="J17" s="49"/>
      <c r="K17" s="45"/>
    </row>
    <row r="18" spans="4:11" ht="18" customHeight="1">
      <c r="D18" s="49"/>
      <c r="E18" s="49"/>
      <c r="F18" s="49"/>
      <c r="G18" s="49"/>
      <c r="H18" s="49"/>
      <c r="I18" s="40"/>
      <c r="J18" s="49"/>
      <c r="K18" s="45"/>
    </row>
    <row r="19" spans="4:11" ht="12.75">
      <c r="D19" s="49"/>
      <c r="E19" s="49"/>
      <c r="F19" s="49"/>
      <c r="G19" s="49"/>
      <c r="H19" s="49"/>
      <c r="I19" s="40"/>
      <c r="J19" s="49"/>
      <c r="K19" s="45"/>
    </row>
    <row r="20" spans="2:11" ht="12.75">
      <c r="B20" s="50"/>
      <c r="C20" s="50"/>
      <c r="D20" s="40"/>
      <c r="E20" s="40"/>
      <c r="F20" s="40"/>
      <c r="G20" s="40"/>
      <c r="H20" s="40"/>
      <c r="I20" s="40"/>
      <c r="J20" s="49"/>
      <c r="K20" s="45"/>
    </row>
    <row r="21" spans="4:11" ht="12.75">
      <c r="D21" s="79" t="s">
        <v>37</v>
      </c>
      <c r="E21" s="79"/>
      <c r="F21" s="79"/>
      <c r="G21" s="79"/>
      <c r="H21" s="79"/>
      <c r="I21" s="79"/>
      <c r="J21" s="79"/>
      <c r="K21" s="45"/>
    </row>
    <row r="22" spans="4:11" ht="12.75">
      <c r="D22" s="49"/>
      <c r="E22" s="49"/>
      <c r="F22" s="49"/>
      <c r="G22" s="49"/>
      <c r="H22" s="49"/>
      <c r="I22" s="49"/>
      <c r="J22" s="49"/>
      <c r="K22" s="45"/>
    </row>
    <row r="23" spans="4:11" ht="12.75">
      <c r="D23" s="49"/>
      <c r="E23" s="49"/>
      <c r="F23" s="49"/>
      <c r="G23" s="49"/>
      <c r="H23" s="49"/>
      <c r="I23" s="49"/>
      <c r="J23" s="49"/>
      <c r="K23" s="45"/>
    </row>
    <row r="24" spans="4:11" ht="12.75" customHeight="1">
      <c r="D24" s="49"/>
      <c r="E24" s="49"/>
      <c r="F24" s="49"/>
      <c r="G24" s="49"/>
      <c r="H24" s="49"/>
      <c r="I24" s="49"/>
      <c r="J24" s="49"/>
      <c r="K24" s="45"/>
    </row>
    <row r="25" spans="2:11" ht="21" customHeight="1">
      <c r="B25" s="45"/>
      <c r="C25" s="45"/>
      <c r="D25" s="45"/>
      <c r="E25" s="73" t="str">
        <f>IF($I$2&gt;$J$2,"¡Descárga ahora nuevas aplicaciones en www.microtools.net!","")</f>
        <v>¡Descárga ahora nuevas aplicaciones en www.microtools.net!</v>
      </c>
      <c r="F25" s="45"/>
      <c r="G25" s="45"/>
      <c r="H25" s="45"/>
      <c r="I25" s="45"/>
      <c r="J25" s="45"/>
      <c r="K25" s="45"/>
    </row>
  </sheetData>
  <sheetProtection password="DE0D" sheet="1" objects="1" scenarios="1"/>
  <mergeCells count="2">
    <mergeCell ref="C2:H2"/>
    <mergeCell ref="D21:J21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H59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2.140625" style="11" customWidth="1"/>
    <col min="2" max="2" width="13.7109375" style="11" customWidth="1"/>
    <col min="3" max="8" width="12.7109375" style="11" customWidth="1"/>
    <col min="9" max="9" width="1.7109375" style="11" customWidth="1"/>
    <col min="10" max="10" width="1.421875" style="11" customWidth="1"/>
    <col min="11" max="11" width="2.28125" style="11" customWidth="1"/>
    <col min="12" max="16384" width="11.421875" style="11" customWidth="1"/>
  </cols>
  <sheetData>
    <row r="1" s="2" customFormat="1" ht="24" customHeight="1" thickBot="1"/>
    <row r="2" spans="1:8" s="9" customFormat="1" ht="22.5" customHeight="1">
      <c r="A2" s="7" t="s">
        <v>24</v>
      </c>
      <c r="B2" s="8"/>
      <c r="C2" s="8"/>
      <c r="D2" s="8"/>
      <c r="E2" s="8"/>
      <c r="F2" s="8"/>
      <c r="G2" s="8"/>
      <c r="H2" s="8"/>
    </row>
    <row r="3" spans="1:8" s="9" customFormat="1" ht="12" customHeight="1">
      <c r="A3" s="10" t="s">
        <v>16</v>
      </c>
      <c r="B3" s="8"/>
      <c r="C3" s="8"/>
      <c r="D3" s="8"/>
      <c r="E3" s="8"/>
      <c r="F3" s="8"/>
      <c r="G3" s="8"/>
      <c r="H3" s="8"/>
    </row>
    <row r="4" ht="12.75"/>
    <row r="5" ht="12.75"/>
    <row r="6" spans="2:8" ht="12.75">
      <c r="B6" s="13"/>
      <c r="C6" s="13"/>
      <c r="D6" s="12" t="s">
        <v>17</v>
      </c>
      <c r="E6" s="74" t="s">
        <v>18</v>
      </c>
      <c r="F6" s="80" t="s">
        <v>40</v>
      </c>
      <c r="G6" s="81"/>
      <c r="H6" s="82"/>
    </row>
    <row r="7" spans="2:8" ht="12.75" customHeight="1">
      <c r="B7" s="12" t="s">
        <v>25</v>
      </c>
      <c r="C7" s="13"/>
      <c r="D7" s="56">
        <v>175000</v>
      </c>
      <c r="E7" s="75">
        <v>175000</v>
      </c>
      <c r="F7" s="81"/>
      <c r="G7" s="81"/>
      <c r="H7" s="82"/>
    </row>
    <row r="8" spans="2:8" ht="5.25" customHeight="1">
      <c r="B8" s="13"/>
      <c r="C8" s="13"/>
      <c r="D8" s="14"/>
      <c r="E8" s="14"/>
      <c r="F8" s="81"/>
      <c r="G8" s="81"/>
      <c r="H8" s="82"/>
    </row>
    <row r="9" spans="2:8" ht="12.75">
      <c r="B9" s="12" t="s">
        <v>20</v>
      </c>
      <c r="C9" s="13"/>
      <c r="D9" s="57">
        <v>25</v>
      </c>
      <c r="E9" s="76">
        <v>30</v>
      </c>
      <c r="F9" s="81"/>
      <c r="G9" s="81"/>
      <c r="H9" s="82"/>
    </row>
    <row r="10" spans="2:8" ht="5.25" customHeight="1">
      <c r="B10" s="13"/>
      <c r="C10" s="13"/>
      <c r="D10" s="15"/>
      <c r="E10" s="15"/>
      <c r="F10" s="81"/>
      <c r="G10" s="81"/>
      <c r="H10" s="82"/>
    </row>
    <row r="11" spans="2:8" ht="12.75">
      <c r="B11" s="12" t="s">
        <v>21</v>
      </c>
      <c r="C11" s="13"/>
      <c r="D11" s="58">
        <v>0.0283</v>
      </c>
      <c r="E11" s="13"/>
      <c r="F11" s="13"/>
      <c r="G11" s="13"/>
      <c r="H11" s="16"/>
    </row>
    <row r="12" spans="2:8" ht="5.25" customHeight="1">
      <c r="B12" s="17"/>
      <c r="C12" s="18"/>
      <c r="D12" s="19"/>
      <c r="E12" s="18"/>
      <c r="F12" s="18"/>
      <c r="G12" s="18"/>
      <c r="H12" s="20"/>
    </row>
    <row r="13" ht="12.75"/>
    <row r="15" spans="2:8" ht="12.75">
      <c r="B15" s="21" t="s">
        <v>26</v>
      </c>
      <c r="C15" s="8"/>
      <c r="D15" s="8"/>
      <c r="E15" s="8"/>
      <c r="F15" s="8"/>
      <c r="G15" s="8"/>
      <c r="H15" s="8"/>
    </row>
    <row r="16" ht="9" customHeight="1" thickBot="1"/>
    <row r="17" spans="2:8" ht="13.5" customHeight="1" thickBot="1">
      <c r="B17" s="22" t="s">
        <v>27</v>
      </c>
      <c r="C17" s="23">
        <f>IF(E9-D9&lt;5,D17+1,E9)</f>
        <v>30</v>
      </c>
      <c r="D17" s="23">
        <f>IF(E9-D9&lt;5,E17+1,$C17+($H$17-$C$17)/5)</f>
        <v>29</v>
      </c>
      <c r="E17" s="23">
        <f>IF(E9-D9&lt;5,F17+1,$C17+(($H$17-$C$17)/5)*2)</f>
        <v>28</v>
      </c>
      <c r="F17" s="23">
        <f>IF(E9-D9&lt;5,G17+1,$C17+(($H$17-$C$17)/5)*3)</f>
        <v>27</v>
      </c>
      <c r="G17" s="23">
        <f>IF(E9-D9&lt;5,H17+1,$C17+(($H$17-$C$17)/5)*4)</f>
        <v>26</v>
      </c>
      <c r="H17" s="23">
        <f>D9</f>
        <v>25</v>
      </c>
    </row>
    <row r="18" spans="2:8" ht="13.5" thickBot="1">
      <c r="B18" s="24">
        <f>D7</f>
        <v>175000</v>
      </c>
      <c r="C18" s="25">
        <f>ABS(PMT($D$11/12,C$17*12,$B18))</f>
        <v>722</v>
      </c>
      <c r="D18" s="26">
        <f aca="true" t="shared" si="0" ref="D18:H22">ABS(PMT($D$11/12,D$17*12,$B18))</f>
        <v>738</v>
      </c>
      <c r="E18" s="26">
        <f t="shared" si="0"/>
        <v>755</v>
      </c>
      <c r="F18" s="26">
        <f t="shared" si="0"/>
        <v>773</v>
      </c>
      <c r="G18" s="26">
        <f t="shared" si="0"/>
        <v>793</v>
      </c>
      <c r="H18" s="34">
        <f t="shared" si="0"/>
        <v>814</v>
      </c>
    </row>
    <row r="19" spans="2:8" ht="13.5" thickBot="1">
      <c r="B19" s="24">
        <f>B18+($B$22-$B$18)/4</f>
        <v>175000</v>
      </c>
      <c r="C19" s="27">
        <f>ABS(PMT($D$11/12,C$17*12,$B19))</f>
        <v>722</v>
      </c>
      <c r="D19" s="28">
        <f t="shared" si="0"/>
        <v>738</v>
      </c>
      <c r="E19" s="28">
        <f t="shared" si="0"/>
        <v>755</v>
      </c>
      <c r="F19" s="28">
        <f t="shared" si="0"/>
        <v>773</v>
      </c>
      <c r="G19" s="29">
        <f t="shared" si="0"/>
        <v>793</v>
      </c>
      <c r="H19" s="35">
        <f t="shared" si="0"/>
        <v>814</v>
      </c>
    </row>
    <row r="20" spans="2:8" ht="13.5" thickBot="1">
      <c r="B20" s="24">
        <f>B19+($B$22-$B$18)/4</f>
        <v>175000</v>
      </c>
      <c r="C20" s="27">
        <f>ABS(PMT($D$11/12,C$17*12,$B20))</f>
        <v>722</v>
      </c>
      <c r="D20" s="28">
        <f t="shared" si="0"/>
        <v>738</v>
      </c>
      <c r="E20" s="28">
        <f t="shared" si="0"/>
        <v>755</v>
      </c>
      <c r="F20" s="28">
        <f t="shared" si="0"/>
        <v>773</v>
      </c>
      <c r="G20" s="29">
        <f t="shared" si="0"/>
        <v>793</v>
      </c>
      <c r="H20" s="35">
        <f t="shared" si="0"/>
        <v>814</v>
      </c>
    </row>
    <row r="21" spans="2:8" ht="13.5" thickBot="1">
      <c r="B21" s="24">
        <f>B20+($B$22-$B$18)/4</f>
        <v>175000</v>
      </c>
      <c r="C21" s="27">
        <f>ABS(PMT($D$11/12,C$17*12,$B21))</f>
        <v>722</v>
      </c>
      <c r="D21" s="28">
        <f t="shared" si="0"/>
        <v>738</v>
      </c>
      <c r="E21" s="28">
        <f t="shared" si="0"/>
        <v>755</v>
      </c>
      <c r="F21" s="28">
        <f t="shared" si="0"/>
        <v>773</v>
      </c>
      <c r="G21" s="29">
        <f t="shared" si="0"/>
        <v>793</v>
      </c>
      <c r="H21" s="35">
        <f t="shared" si="0"/>
        <v>814</v>
      </c>
    </row>
    <row r="22" spans="2:8" ht="13.5" thickBot="1">
      <c r="B22" s="30">
        <f>E7</f>
        <v>175000</v>
      </c>
      <c r="C22" s="31">
        <f>ABS(PMT($D$11/12,C$17*12,$B22))</f>
        <v>722</v>
      </c>
      <c r="D22" s="32">
        <f t="shared" si="0"/>
        <v>738</v>
      </c>
      <c r="E22" s="32">
        <f t="shared" si="0"/>
        <v>755</v>
      </c>
      <c r="F22" s="32">
        <f t="shared" si="0"/>
        <v>773</v>
      </c>
      <c r="G22" s="33">
        <f t="shared" si="0"/>
        <v>793</v>
      </c>
      <c r="H22" s="36">
        <f t="shared" si="0"/>
        <v>814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spans="2:8" ht="12.75">
      <c r="B42" s="21" t="s">
        <v>28</v>
      </c>
      <c r="C42" s="8"/>
      <c r="D42" s="8"/>
      <c r="E42" s="8"/>
      <c r="F42" s="8"/>
      <c r="G42" s="8"/>
      <c r="H42" s="8"/>
    </row>
    <row r="43" ht="13.5" thickBot="1"/>
    <row r="44" spans="2:8" ht="13.5" thickBot="1">
      <c r="B44" s="37" t="s">
        <v>27</v>
      </c>
      <c r="C44" s="38">
        <f aca="true" t="shared" si="1" ref="C44:H44">C17</f>
        <v>30</v>
      </c>
      <c r="D44" s="38">
        <f t="shared" si="1"/>
        <v>29</v>
      </c>
      <c r="E44" s="38">
        <f t="shared" si="1"/>
        <v>28</v>
      </c>
      <c r="F44" s="38">
        <f t="shared" si="1"/>
        <v>27</v>
      </c>
      <c r="G44" s="38">
        <f t="shared" si="1"/>
        <v>26</v>
      </c>
      <c r="H44" s="38">
        <f t="shared" si="1"/>
        <v>25</v>
      </c>
    </row>
    <row r="45" spans="2:8" ht="13.5" thickBot="1">
      <c r="B45" s="24">
        <f>B18</f>
        <v>175000</v>
      </c>
      <c r="C45" s="25">
        <f aca="true" t="shared" si="2" ref="C45:H49">(12*C$44*C18)-$B45</f>
        <v>84920</v>
      </c>
      <c r="D45" s="26">
        <f t="shared" si="2"/>
        <v>81824</v>
      </c>
      <c r="E45" s="26">
        <f t="shared" si="2"/>
        <v>78680</v>
      </c>
      <c r="F45" s="26">
        <f t="shared" si="2"/>
        <v>75452</v>
      </c>
      <c r="G45" s="39">
        <f t="shared" si="2"/>
        <v>72416</v>
      </c>
      <c r="H45" s="34">
        <f t="shared" si="2"/>
        <v>69200</v>
      </c>
    </row>
    <row r="46" spans="2:8" ht="13.5" thickBot="1">
      <c r="B46" s="24">
        <f>B19</f>
        <v>175000</v>
      </c>
      <c r="C46" s="27">
        <f t="shared" si="2"/>
        <v>84920</v>
      </c>
      <c r="D46" s="28">
        <f t="shared" si="2"/>
        <v>81824</v>
      </c>
      <c r="E46" s="28">
        <f t="shared" si="2"/>
        <v>78680</v>
      </c>
      <c r="F46" s="28">
        <f t="shared" si="2"/>
        <v>75452</v>
      </c>
      <c r="G46" s="29">
        <f t="shared" si="2"/>
        <v>72416</v>
      </c>
      <c r="H46" s="35">
        <f t="shared" si="2"/>
        <v>69200</v>
      </c>
    </row>
    <row r="47" spans="2:8" ht="13.5" thickBot="1">
      <c r="B47" s="24">
        <f>B20</f>
        <v>175000</v>
      </c>
      <c r="C47" s="27">
        <f t="shared" si="2"/>
        <v>84920</v>
      </c>
      <c r="D47" s="28">
        <f t="shared" si="2"/>
        <v>81824</v>
      </c>
      <c r="E47" s="28">
        <f t="shared" si="2"/>
        <v>78680</v>
      </c>
      <c r="F47" s="28">
        <f t="shared" si="2"/>
        <v>75452</v>
      </c>
      <c r="G47" s="29">
        <f t="shared" si="2"/>
        <v>72416</v>
      </c>
      <c r="H47" s="35">
        <f t="shared" si="2"/>
        <v>69200</v>
      </c>
    </row>
    <row r="48" spans="2:8" ht="13.5" thickBot="1">
      <c r="B48" s="24">
        <f>B21</f>
        <v>175000</v>
      </c>
      <c r="C48" s="27">
        <f t="shared" si="2"/>
        <v>84920</v>
      </c>
      <c r="D48" s="28">
        <f t="shared" si="2"/>
        <v>81824</v>
      </c>
      <c r="E48" s="28">
        <f t="shared" si="2"/>
        <v>78680</v>
      </c>
      <c r="F48" s="28">
        <f t="shared" si="2"/>
        <v>75452</v>
      </c>
      <c r="G48" s="29">
        <f t="shared" si="2"/>
        <v>72416</v>
      </c>
      <c r="H48" s="35">
        <f t="shared" si="2"/>
        <v>69200</v>
      </c>
    </row>
    <row r="49" spans="2:8" ht="13.5" thickBot="1">
      <c r="B49" s="24">
        <f>B22</f>
        <v>175000</v>
      </c>
      <c r="C49" s="31">
        <f t="shared" si="2"/>
        <v>84920</v>
      </c>
      <c r="D49" s="32">
        <f t="shared" si="2"/>
        <v>81824</v>
      </c>
      <c r="E49" s="32">
        <f t="shared" si="2"/>
        <v>78680</v>
      </c>
      <c r="F49" s="32">
        <f t="shared" si="2"/>
        <v>75452</v>
      </c>
      <c r="G49" s="33">
        <f t="shared" si="2"/>
        <v>72416</v>
      </c>
      <c r="H49" s="36">
        <f t="shared" si="2"/>
        <v>69200</v>
      </c>
    </row>
    <row r="52" spans="2:8" ht="12.75">
      <c r="B52" s="21" t="s">
        <v>29</v>
      </c>
      <c r="C52" s="8"/>
      <c r="D52" s="8"/>
      <c r="E52" s="8"/>
      <c r="F52" s="8"/>
      <c r="G52" s="8"/>
      <c r="H52" s="8"/>
    </row>
    <row r="53" ht="13.5" thickBot="1"/>
    <row r="54" spans="2:8" ht="13.5" thickBot="1">
      <c r="B54" s="37" t="s">
        <v>27</v>
      </c>
      <c r="C54" s="24">
        <f aca="true" t="shared" si="3" ref="C54:H54">C17</f>
        <v>30</v>
      </c>
      <c r="D54" s="24">
        <f t="shared" si="3"/>
        <v>29</v>
      </c>
      <c r="E54" s="24">
        <f t="shared" si="3"/>
        <v>28</v>
      </c>
      <c r="F54" s="24">
        <f t="shared" si="3"/>
        <v>27</v>
      </c>
      <c r="G54" s="24">
        <f t="shared" si="3"/>
        <v>26</v>
      </c>
      <c r="H54" s="24">
        <f t="shared" si="3"/>
        <v>25</v>
      </c>
    </row>
    <row r="55" spans="2:8" ht="13.5" thickBot="1">
      <c r="B55" s="24">
        <f>B18</f>
        <v>175000</v>
      </c>
      <c r="C55" s="25">
        <f aca="true" t="shared" si="4" ref="C55:H59">(12*C$44*C18)</f>
        <v>259920</v>
      </c>
      <c r="D55" s="26">
        <f t="shared" si="4"/>
        <v>256824</v>
      </c>
      <c r="E55" s="26">
        <f t="shared" si="4"/>
        <v>253680</v>
      </c>
      <c r="F55" s="26">
        <f t="shared" si="4"/>
        <v>250452</v>
      </c>
      <c r="G55" s="39">
        <f t="shared" si="4"/>
        <v>247416</v>
      </c>
      <c r="H55" s="34">
        <f t="shared" si="4"/>
        <v>244200</v>
      </c>
    </row>
    <row r="56" spans="2:8" ht="13.5" thickBot="1">
      <c r="B56" s="24">
        <f>B19</f>
        <v>175000</v>
      </c>
      <c r="C56" s="27">
        <f t="shared" si="4"/>
        <v>259920</v>
      </c>
      <c r="D56" s="28">
        <f t="shared" si="4"/>
        <v>256824</v>
      </c>
      <c r="E56" s="28">
        <f t="shared" si="4"/>
        <v>253680</v>
      </c>
      <c r="F56" s="28">
        <f t="shared" si="4"/>
        <v>250452</v>
      </c>
      <c r="G56" s="29">
        <f t="shared" si="4"/>
        <v>247416</v>
      </c>
      <c r="H56" s="35">
        <f t="shared" si="4"/>
        <v>244200</v>
      </c>
    </row>
    <row r="57" spans="2:8" ht="13.5" thickBot="1">
      <c r="B57" s="24">
        <f>B20</f>
        <v>175000</v>
      </c>
      <c r="C57" s="27">
        <f t="shared" si="4"/>
        <v>259920</v>
      </c>
      <c r="D57" s="28">
        <f t="shared" si="4"/>
        <v>256824</v>
      </c>
      <c r="E57" s="28">
        <f t="shared" si="4"/>
        <v>253680</v>
      </c>
      <c r="F57" s="28">
        <f t="shared" si="4"/>
        <v>250452</v>
      </c>
      <c r="G57" s="29">
        <f t="shared" si="4"/>
        <v>247416</v>
      </c>
      <c r="H57" s="35">
        <f t="shared" si="4"/>
        <v>244200</v>
      </c>
    </row>
    <row r="58" spans="2:8" ht="13.5" thickBot="1">
      <c r="B58" s="24">
        <f>B21</f>
        <v>175000</v>
      </c>
      <c r="C58" s="27">
        <f t="shared" si="4"/>
        <v>259920</v>
      </c>
      <c r="D58" s="28">
        <f t="shared" si="4"/>
        <v>256824</v>
      </c>
      <c r="E58" s="28">
        <f t="shared" si="4"/>
        <v>253680</v>
      </c>
      <c r="F58" s="28">
        <f t="shared" si="4"/>
        <v>250452</v>
      </c>
      <c r="G58" s="29">
        <f t="shared" si="4"/>
        <v>247416</v>
      </c>
      <c r="H58" s="35">
        <f t="shared" si="4"/>
        <v>244200</v>
      </c>
    </row>
    <row r="59" spans="2:8" ht="13.5" thickBot="1">
      <c r="B59" s="24">
        <f>B22</f>
        <v>175000</v>
      </c>
      <c r="C59" s="31">
        <f t="shared" si="4"/>
        <v>259920</v>
      </c>
      <c r="D59" s="32">
        <f t="shared" si="4"/>
        <v>256824</v>
      </c>
      <c r="E59" s="32">
        <f t="shared" si="4"/>
        <v>253680</v>
      </c>
      <c r="F59" s="32">
        <f t="shared" si="4"/>
        <v>250452</v>
      </c>
      <c r="G59" s="33">
        <f t="shared" si="4"/>
        <v>247416</v>
      </c>
      <c r="H59" s="36">
        <f t="shared" si="4"/>
        <v>244200</v>
      </c>
    </row>
  </sheetData>
  <sheetProtection password="DE0D" sheet="1" objects="1" scenarios="1"/>
  <mergeCells count="1">
    <mergeCell ref="F6:H10"/>
  </mergeCells>
  <printOptions/>
  <pageMargins left="0.28" right="0.49" top="0.39" bottom="0.65" header="0.18" footer="0.41"/>
  <pageSetup horizontalDpi="360" verticalDpi="360" orientation="portrait" paperSize="9" r:id="rId4"/>
  <rowBreaks count="1" manualBreakCount="1">
    <brk id="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H2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140625" style="11" customWidth="1"/>
    <col min="2" max="2" width="13.7109375" style="11" customWidth="1"/>
    <col min="3" max="8" width="12.7109375" style="11" customWidth="1"/>
    <col min="9" max="9" width="1.7109375" style="11" customWidth="1"/>
    <col min="10" max="10" width="1.421875" style="11" customWidth="1"/>
    <col min="11" max="11" width="2.28125" style="11" customWidth="1"/>
    <col min="12" max="16384" width="11.421875" style="11" customWidth="1"/>
  </cols>
  <sheetData>
    <row r="1" s="2" customFormat="1" ht="24" customHeight="1" thickBot="1"/>
    <row r="2" spans="1:8" s="9" customFormat="1" ht="22.5" customHeight="1">
      <c r="A2" s="7" t="s">
        <v>15</v>
      </c>
      <c r="B2" s="8"/>
      <c r="C2" s="8"/>
      <c r="D2" s="8"/>
      <c r="E2" s="8"/>
      <c r="F2" s="8"/>
      <c r="G2" s="8"/>
      <c r="H2" s="8"/>
    </row>
    <row r="3" spans="1:8" s="9" customFormat="1" ht="12" customHeight="1">
      <c r="A3" s="10" t="s">
        <v>16</v>
      </c>
      <c r="B3" s="8"/>
      <c r="C3" s="8"/>
      <c r="D3" s="8"/>
      <c r="E3" s="8"/>
      <c r="F3" s="8"/>
      <c r="G3" s="8"/>
      <c r="H3" s="8"/>
    </row>
    <row r="4" ht="12.75"/>
    <row r="5" ht="12.75"/>
    <row r="6" spans="2:8" ht="12.75">
      <c r="B6" s="12"/>
      <c r="C6" s="13"/>
      <c r="D6" s="12" t="s">
        <v>17</v>
      </c>
      <c r="E6" s="74" t="s">
        <v>18</v>
      </c>
      <c r="F6" s="83" t="s">
        <v>41</v>
      </c>
      <c r="G6" s="83"/>
      <c r="H6" s="84"/>
    </row>
    <row r="7" spans="2:8" ht="12.75">
      <c r="B7" s="12" t="s">
        <v>19</v>
      </c>
      <c r="C7" s="13"/>
      <c r="D7" s="56">
        <v>30000</v>
      </c>
      <c r="E7" s="75">
        <v>45000</v>
      </c>
      <c r="F7" s="83"/>
      <c r="G7" s="83"/>
      <c r="H7" s="84"/>
    </row>
    <row r="8" spans="2:8" ht="5.25" customHeight="1">
      <c r="B8" s="13"/>
      <c r="C8" s="13"/>
      <c r="D8" s="14"/>
      <c r="E8" s="14"/>
      <c r="F8" s="83"/>
      <c r="G8" s="83"/>
      <c r="H8" s="84"/>
    </row>
    <row r="9" spans="2:8" ht="12.75">
      <c r="B9" s="12" t="s">
        <v>20</v>
      </c>
      <c r="C9" s="13"/>
      <c r="D9" s="57">
        <v>2</v>
      </c>
      <c r="E9" s="76">
        <v>3</v>
      </c>
      <c r="F9" s="83"/>
      <c r="G9" s="83"/>
      <c r="H9" s="84"/>
    </row>
    <row r="10" spans="2:8" ht="5.25" customHeight="1">
      <c r="B10" s="13"/>
      <c r="C10" s="13"/>
      <c r="D10" s="15"/>
      <c r="E10" s="15"/>
      <c r="F10" s="83"/>
      <c r="G10" s="83"/>
      <c r="H10" s="84"/>
    </row>
    <row r="11" spans="2:8" ht="12.75">
      <c r="B11" s="12" t="s">
        <v>21</v>
      </c>
      <c r="C11" s="13"/>
      <c r="D11" s="58">
        <v>0.075</v>
      </c>
      <c r="E11" s="13"/>
      <c r="F11" s="13"/>
      <c r="G11" s="77"/>
      <c r="H11" s="16"/>
    </row>
    <row r="12" spans="2:8" ht="5.25" customHeight="1">
      <c r="B12" s="17"/>
      <c r="C12" s="18"/>
      <c r="D12" s="19"/>
      <c r="E12" s="18"/>
      <c r="F12" s="18"/>
      <c r="G12" s="18"/>
      <c r="H12" s="20"/>
    </row>
    <row r="13" ht="12.75"/>
    <row r="15" spans="2:8" ht="12.75">
      <c r="B15" s="21" t="s">
        <v>22</v>
      </c>
      <c r="C15" s="8"/>
      <c r="D15" s="8"/>
      <c r="E15" s="8"/>
      <c r="F15" s="8"/>
      <c r="G15" s="8"/>
      <c r="H15" s="8"/>
    </row>
    <row r="16" ht="9" customHeight="1" thickBot="1"/>
    <row r="17" spans="2:8" ht="13.5" customHeight="1" thickBot="1">
      <c r="B17" s="22" t="s">
        <v>23</v>
      </c>
      <c r="C17" s="23">
        <f>IF(E9-D9&lt;5,D17+1,E9)</f>
        <v>7</v>
      </c>
      <c r="D17" s="23">
        <f>IF(E9-D9&lt;5,E17+1,$C17+($H$17-$C$17)/5)</f>
        <v>6</v>
      </c>
      <c r="E17" s="23">
        <f>IF(E9-D9&lt;5,F17+1,$C17+(($H$17-$C$17)/5)*2)</f>
        <v>5</v>
      </c>
      <c r="F17" s="23">
        <f>IF(E9-D9&lt;5,G17+1,$C17+(($H$17-$C$17)/5)*3)</f>
        <v>4</v>
      </c>
      <c r="G17" s="23">
        <f>IF(E9-D9&lt;5,H17+1,$C17+(($H$17-$C$17)/5)*4)</f>
        <v>3</v>
      </c>
      <c r="H17" s="23">
        <f>D9</f>
        <v>2</v>
      </c>
    </row>
    <row r="18" spans="2:8" ht="13.5" thickBot="1">
      <c r="B18" s="24">
        <f>D7</f>
        <v>30000</v>
      </c>
      <c r="C18" s="25">
        <f aca="true" t="shared" si="0" ref="C18:H22">ABS($B18*(1-(POWER((1+$D$11/12),(-C$17*12))))/($D$11/12))</f>
        <v>1955891</v>
      </c>
      <c r="D18" s="26">
        <f t="shared" si="0"/>
        <v>1735096</v>
      </c>
      <c r="E18" s="26">
        <f t="shared" si="0"/>
        <v>1497159</v>
      </c>
      <c r="F18" s="26">
        <f t="shared" si="0"/>
        <v>1240751</v>
      </c>
      <c r="G18" s="26">
        <f t="shared" si="0"/>
        <v>964437</v>
      </c>
      <c r="H18" s="26">
        <f>ABS($B18*(1-(POWER((1+$D$11/12),(-H$17*12))))/($D$11/12))</f>
        <v>666673</v>
      </c>
    </row>
    <row r="19" spans="2:8" ht="13.5" thickBot="1">
      <c r="B19" s="24">
        <f>B18+($B$22-$B$18)/4</f>
        <v>33750</v>
      </c>
      <c r="C19" s="27">
        <f t="shared" si="0"/>
        <v>2200378</v>
      </c>
      <c r="D19" s="28">
        <f t="shared" si="0"/>
        <v>1951983</v>
      </c>
      <c r="E19" s="28">
        <f t="shared" si="0"/>
        <v>1684304</v>
      </c>
      <c r="F19" s="28">
        <f t="shared" si="0"/>
        <v>1395845</v>
      </c>
      <c r="G19" s="29">
        <f t="shared" si="0"/>
        <v>1084992</v>
      </c>
      <c r="H19" s="28">
        <f t="shared" si="0"/>
        <v>750007</v>
      </c>
    </row>
    <row r="20" spans="2:8" ht="13.5" thickBot="1">
      <c r="B20" s="24">
        <f>B19+($B$22-$B$18)/4</f>
        <v>37500</v>
      </c>
      <c r="C20" s="27">
        <f t="shared" si="0"/>
        <v>2444864</v>
      </c>
      <c r="D20" s="28">
        <f t="shared" si="0"/>
        <v>2168870</v>
      </c>
      <c r="E20" s="28">
        <f t="shared" si="0"/>
        <v>1871449</v>
      </c>
      <c r="F20" s="28">
        <f t="shared" si="0"/>
        <v>1550939</v>
      </c>
      <c r="G20" s="29">
        <f t="shared" si="0"/>
        <v>1205547</v>
      </c>
      <c r="H20" s="28">
        <f t="shared" si="0"/>
        <v>833341</v>
      </c>
    </row>
    <row r="21" spans="2:8" ht="13.5" thickBot="1">
      <c r="B21" s="24">
        <f>B20+($B$22-$B$18)/4</f>
        <v>41250</v>
      </c>
      <c r="C21" s="27">
        <f t="shared" si="0"/>
        <v>2689351</v>
      </c>
      <c r="D21" s="28">
        <f t="shared" si="0"/>
        <v>2385757</v>
      </c>
      <c r="E21" s="28">
        <f t="shared" si="0"/>
        <v>2058594</v>
      </c>
      <c r="F21" s="28">
        <f t="shared" si="0"/>
        <v>1706033</v>
      </c>
      <c r="G21" s="29">
        <f t="shared" si="0"/>
        <v>1326101</v>
      </c>
      <c r="H21" s="28">
        <f t="shared" si="0"/>
        <v>916675</v>
      </c>
    </row>
    <row r="22" spans="2:8" ht="13.5" thickBot="1">
      <c r="B22" s="30">
        <f>E7</f>
        <v>45000</v>
      </c>
      <c r="C22" s="31">
        <f t="shared" si="0"/>
        <v>2933837</v>
      </c>
      <c r="D22" s="32">
        <f t="shared" si="0"/>
        <v>2602644</v>
      </c>
      <c r="E22" s="32">
        <f t="shared" si="0"/>
        <v>2245739</v>
      </c>
      <c r="F22" s="32">
        <f t="shared" si="0"/>
        <v>1861127</v>
      </c>
      <c r="G22" s="33">
        <f t="shared" si="0"/>
        <v>1446656</v>
      </c>
      <c r="H22" s="32">
        <f t="shared" si="0"/>
        <v>1000009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DE0D" sheet="1" objects="1" scenarios="1"/>
  <mergeCells count="1">
    <mergeCell ref="F6:H10"/>
  </mergeCells>
  <printOptions/>
  <pageMargins left="0.28" right="0.49" top="0.66" bottom="0.87" header="0.29" footer="0.41"/>
  <pageSetup horizontalDpi="360" verticalDpi="360" orientation="portrait" paperSize="9" r:id="rId4"/>
  <rowBreaks count="1" manualBreakCount="1">
    <brk id="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4"/>
  <dimension ref="B3:I38"/>
  <sheetViews>
    <sheetView showGridLines="0" showRowColHeaders="0" zoomScalePageLayoutView="0" workbookViewId="0" topLeftCell="A1">
      <pane ySplit="1" topLeftCell="A7" activePane="bottomLeft" state="frozen"/>
      <selection pane="topLeft" activeCell="K29" sqref="K29"/>
      <selection pane="bottomLeft" activeCell="K24" sqref="K24"/>
    </sheetView>
  </sheetViews>
  <sheetFormatPr defaultColWidth="11.421875" defaultRowHeight="12.75"/>
  <cols>
    <col min="1" max="1" width="3.7109375" style="61" customWidth="1"/>
    <col min="2" max="4" width="11.421875" style="61" customWidth="1"/>
    <col min="5" max="5" width="7.140625" style="61" customWidth="1"/>
    <col min="6" max="6" width="11.421875" style="61" customWidth="1"/>
    <col min="7" max="7" width="11.00390625" style="61" customWidth="1"/>
    <col min="8" max="16384" width="11.421875" style="61" customWidth="1"/>
  </cols>
  <sheetData>
    <row r="1" s="2" customFormat="1" ht="24" customHeight="1" thickBot="1"/>
    <row r="3" spans="2:7" ht="18">
      <c r="B3" s="59" t="s">
        <v>11</v>
      </c>
      <c r="C3" s="60"/>
      <c r="F3" s="59" t="s">
        <v>12</v>
      </c>
      <c r="G3" s="62"/>
    </row>
    <row r="7" ht="12.75">
      <c r="B7" s="63"/>
    </row>
    <row r="12" ht="10.5" customHeight="1"/>
    <row r="13" ht="4.5" customHeight="1"/>
    <row r="14" spans="2:7" ht="15.75">
      <c r="B14" s="59" t="s">
        <v>36</v>
      </c>
      <c r="C14" s="62"/>
      <c r="F14" s="59" t="s">
        <v>14</v>
      </c>
      <c r="G14" s="62"/>
    </row>
    <row r="26" spans="2:7" ht="15.75">
      <c r="B26" s="64" t="s">
        <v>13</v>
      </c>
      <c r="C26" s="65"/>
      <c r="F26" s="64" t="s">
        <v>31</v>
      </c>
      <c r="G26" s="65"/>
    </row>
    <row r="36" ht="33" customHeight="1"/>
    <row r="37" ht="12.75"/>
    <row r="38" spans="2:9" ht="12.75">
      <c r="B38" s="42"/>
      <c r="C38" s="42"/>
      <c r="D38" s="43" t="s">
        <v>30</v>
      </c>
      <c r="E38" s="41"/>
      <c r="F38" s="85" t="s">
        <v>10</v>
      </c>
      <c r="G38" s="85"/>
      <c r="H38" s="41" t="s">
        <v>10</v>
      </c>
      <c r="I38" s="41"/>
    </row>
  </sheetData>
  <sheetProtection password="DE0D" sheet="1" objects="1" scenarios="1"/>
  <mergeCells count="1">
    <mergeCell ref="F38:G38"/>
  </mergeCells>
  <hyperlinks>
    <hyperlink ref="H38:I38" r:id="rId1" display="http://www.microtools.net/"/>
    <hyperlink ref="F38:G38" r:id="rId2" display="http://www.microtools.net/"/>
  </hyperlinks>
  <printOptions/>
  <pageMargins left="0.75" right="0.75" top="0.38" bottom="1" header="0" footer="0"/>
  <pageSetup horizontalDpi="300" verticalDpi="300" orientation="portrait" paperSize="9" r:id="rId5"/>
  <rowBreaks count="1" manualBreakCount="1">
    <brk id="1" max="255" man="1"/>
  </rowBreak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B3:I22"/>
  <sheetViews>
    <sheetView showGridLines="0" showRowColHeaders="0" zoomScalePageLayoutView="0" workbookViewId="0" topLeftCell="A1">
      <pane ySplit="1" topLeftCell="A2" activePane="bottomLeft" state="frozen"/>
      <selection pane="topLeft" activeCell="K29" sqref="K29"/>
      <selection pane="bottomLeft" activeCell="A1" sqref="A1"/>
    </sheetView>
  </sheetViews>
  <sheetFormatPr defaultColWidth="11.421875" defaultRowHeight="12.75"/>
  <cols>
    <col min="1" max="1" width="2.8515625" style="0" customWidth="1"/>
    <col min="2" max="2" width="13.140625" style="0" customWidth="1"/>
    <col min="3" max="3" width="12.57421875" style="0" customWidth="1"/>
    <col min="9" max="9" width="14.8515625" style="0" customWidth="1"/>
  </cols>
  <sheetData>
    <row r="1" s="2" customFormat="1" ht="24" customHeight="1" thickBot="1"/>
    <row r="2" s="3" customFormat="1" ht="25.5" customHeight="1"/>
    <row r="3" spans="2:9" ht="15">
      <c r="B3" s="66" t="s">
        <v>32</v>
      </c>
      <c r="C3" s="67"/>
      <c r="D3" s="67"/>
      <c r="E3" s="67"/>
      <c r="F3" s="67"/>
      <c r="G3" s="67"/>
      <c r="H3" s="67"/>
      <c r="I3" s="67"/>
    </row>
    <row r="4" spans="2:9" ht="15">
      <c r="B4" s="86" t="s">
        <v>33</v>
      </c>
      <c r="C4" s="86"/>
      <c r="D4" s="86"/>
      <c r="E4" s="86"/>
      <c r="F4" s="86"/>
      <c r="G4" s="86"/>
      <c r="H4" s="86"/>
      <c r="I4" s="86"/>
    </row>
    <row r="6" ht="12.75">
      <c r="B6" s="5" t="s">
        <v>5</v>
      </c>
    </row>
    <row r="7" ht="12.75">
      <c r="B7" s="68" t="s">
        <v>1</v>
      </c>
    </row>
    <row r="8" ht="12.75">
      <c r="B8" s="68" t="s">
        <v>2</v>
      </c>
    </row>
    <row r="10" spans="2:3" ht="15">
      <c r="B10" s="66" t="s">
        <v>34</v>
      </c>
      <c r="C10" s="72" t="s">
        <v>38</v>
      </c>
    </row>
    <row r="12" spans="2:4" ht="15">
      <c r="B12" s="6" t="s">
        <v>3</v>
      </c>
      <c r="C12" s="6"/>
      <c r="D12" s="6"/>
    </row>
    <row r="14" ht="12.75">
      <c r="B14" s="5" t="s">
        <v>6</v>
      </c>
    </row>
    <row r="15" ht="12.75">
      <c r="B15" s="68" t="s">
        <v>7</v>
      </c>
    </row>
    <row r="16" ht="12.75">
      <c r="B16" s="69" t="s">
        <v>8</v>
      </c>
    </row>
    <row r="17" ht="12.75">
      <c r="B17" s="68"/>
    </row>
    <row r="18" ht="12.75">
      <c r="B18" s="5" t="s">
        <v>9</v>
      </c>
    </row>
    <row r="19" ht="12.75">
      <c r="B19" s="68" t="s">
        <v>35</v>
      </c>
    </row>
    <row r="20" ht="12.75">
      <c r="B20" s="68"/>
    </row>
    <row r="21" spans="2:7" ht="12.75">
      <c r="B21" s="1"/>
      <c r="G21" s="70"/>
    </row>
    <row r="22" spans="2:3" ht="12.75">
      <c r="B22" s="87" t="s">
        <v>4</v>
      </c>
      <c r="C22" s="87"/>
    </row>
  </sheetData>
  <sheetProtection password="DE0D" sheet="1" objects="1" scenarios="1"/>
  <mergeCells count="2">
    <mergeCell ref="B4:I4"/>
    <mergeCell ref="B22:C22"/>
  </mergeCells>
  <hyperlinks>
    <hyperlink ref="B22" r:id="rId1" display="mailto:feedback@microtools.net"/>
  </hyperlinks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6:H28"/>
  <sheetViews>
    <sheetView showGridLines="0" showRowColHeaders="0" zoomScalePageLayoutView="0" workbookViewId="0" topLeftCell="A1">
      <selection activeCell="B19" sqref="B19"/>
    </sheetView>
  </sheetViews>
  <sheetFormatPr defaultColWidth="11.421875" defaultRowHeight="12.75"/>
  <sheetData>
    <row r="26" ht="12.75">
      <c r="A26" s="71" t="s">
        <v>39</v>
      </c>
    </row>
    <row r="28" spans="1:8" ht="12.75">
      <c r="A28" s="88" t="s">
        <v>0</v>
      </c>
      <c r="B28" s="88"/>
      <c r="C28" s="88"/>
      <c r="D28" s="88"/>
      <c r="E28" s="88"/>
      <c r="F28" s="88"/>
      <c r="G28" s="88"/>
      <c r="H28" s="88"/>
    </row>
  </sheetData>
  <sheetProtection password="DE0D" sheet="1" objects="1" scenarios="1"/>
  <mergeCells count="1">
    <mergeCell ref="A28:H28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QuéPréstamo 2.0</dc:title>
  <dc:subject/>
  <dc:creator>microtools</dc:creator>
  <cp:keywords/>
  <dc:description/>
  <cp:lastModifiedBy>toni</cp:lastModifiedBy>
  <cp:lastPrinted>1999-07-08T19:10:09Z</cp:lastPrinted>
  <dcterms:created xsi:type="dcterms:W3CDTF">1997-10-22T11:13:47Z</dcterms:created>
  <dcterms:modified xsi:type="dcterms:W3CDTF">2011-06-21T16:57:49Z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