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5360" windowHeight="8835"/>
  </bookViews>
  <sheets>
    <sheet name="preso" sheetId="1" r:id="rId1"/>
  </sheets>
  <definedNames>
    <definedName name="__123Graph_C" hidden="1">preso!$E$25:$E$198</definedName>
    <definedName name="__123Graph_E" hidden="1">preso!$F$25:$F$198</definedName>
    <definedName name="__123Graph_F" hidden="1">preso!$G$25:$G$198</definedName>
    <definedName name="_Fill" hidden="1">preso!$E$18:$E$426</definedName>
    <definedName name="_xlnm.Print_Area" localSheetId="0">preso!$B$8:$J$24</definedName>
    <definedName name="Imprimir_títulos_IM" localSheetId="0">preso!$9:$17</definedName>
    <definedName name="_xlnm.Print_Titles" localSheetId="0">preso!$9:$17</definedName>
  </definedNames>
  <calcPr calcId="145621"/>
</workbook>
</file>

<file path=xl/calcChain.xml><?xml version="1.0" encoding="utf-8"?>
<calcChain xmlns="http://schemas.openxmlformats.org/spreadsheetml/2006/main">
  <c r="H14" i="1" l="1"/>
  <c r="C9" i="1" s="1"/>
  <c r="B18" i="1" l="1"/>
  <c r="B19" i="1" s="1"/>
  <c r="G18" i="1"/>
  <c r="F18" i="1"/>
  <c r="D19" i="1"/>
  <c r="D22" i="1"/>
  <c r="D23" i="1" s="1"/>
  <c r="D25" i="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I18" i="1" l="1"/>
  <c r="H18" i="1"/>
  <c r="J18" i="1" s="1"/>
  <c r="G19" i="1" s="1"/>
  <c r="F19" i="1" s="1"/>
  <c r="H19" i="1" s="1"/>
  <c r="B20" i="1"/>
  <c r="I19" i="1" l="1"/>
  <c r="J19" i="1" s="1"/>
  <c r="G20" i="1" s="1"/>
  <c r="B21" i="1"/>
  <c r="I20" i="1" l="1"/>
  <c r="F20" i="1"/>
  <c r="H20" i="1" s="1"/>
  <c r="B22" i="1"/>
  <c r="J20" i="1" l="1"/>
  <c r="G21" i="1" s="1"/>
  <c r="I21" i="1" s="1"/>
  <c r="B23" i="1"/>
  <c r="F21" i="1" l="1"/>
  <c r="H21" i="1" s="1"/>
  <c r="J21" i="1" s="1"/>
  <c r="G22" i="1" s="1"/>
  <c r="I22" i="1" s="1"/>
  <c r="B24" i="1"/>
  <c r="F22" i="1" l="1"/>
  <c r="H22" i="1" s="1"/>
  <c r="J22" i="1" s="1"/>
  <c r="G23" i="1" s="1"/>
  <c r="I23" i="1" s="1"/>
  <c r="B25" i="1"/>
  <c r="F23" i="1" l="1"/>
  <c r="H23" i="1" s="1"/>
  <c r="J23" i="1" s="1"/>
  <c r="G24" i="1" s="1"/>
  <c r="F24" i="1" s="1"/>
  <c r="H24" i="1" s="1"/>
  <c r="B26" i="1"/>
  <c r="I24" i="1" l="1"/>
  <c r="J24" i="1" s="1"/>
  <c r="G25" i="1" s="1"/>
  <c r="F25" i="1" s="1"/>
  <c r="H25" i="1" s="1"/>
  <c r="B27" i="1"/>
  <c r="I25" i="1" l="1"/>
  <c r="J25" i="1" s="1"/>
  <c r="G26" i="1" s="1"/>
  <c r="B28" i="1"/>
  <c r="F26" i="1" l="1"/>
  <c r="H26" i="1" s="1"/>
  <c r="I26" i="1"/>
  <c r="B29" i="1"/>
  <c r="J26" i="1" l="1"/>
  <c r="G27" i="1" s="1"/>
  <c r="B30" i="1"/>
  <c r="F27" i="1" l="1"/>
  <c r="H27" i="1" s="1"/>
  <c r="I27" i="1"/>
  <c r="B31" i="1"/>
  <c r="J27" i="1" l="1"/>
  <c r="G28" i="1" s="1"/>
  <c r="F28" i="1" s="1"/>
  <c r="H28" i="1" s="1"/>
  <c r="B32" i="1"/>
  <c r="I28" i="1" l="1"/>
  <c r="J28" i="1" s="1"/>
  <c r="G29" i="1" s="1"/>
  <c r="B33" i="1"/>
  <c r="I29" i="1" l="1"/>
  <c r="F29" i="1"/>
  <c r="H29" i="1" s="1"/>
  <c r="J29" i="1" s="1"/>
  <c r="G30" i="1" s="1"/>
  <c r="B34" i="1"/>
  <c r="I30" i="1" l="1"/>
  <c r="F30" i="1"/>
  <c r="H30" i="1" s="1"/>
  <c r="B35" i="1"/>
  <c r="J30" i="1" l="1"/>
  <c r="G31" i="1" s="1"/>
  <c r="I31" i="1" s="1"/>
  <c r="B36" i="1"/>
  <c r="F31" i="1" l="1"/>
  <c r="H31" i="1" s="1"/>
  <c r="J31" i="1" s="1"/>
  <c r="G32" i="1" s="1"/>
  <c r="I32" i="1" s="1"/>
  <c r="B37" i="1"/>
  <c r="F32" i="1" l="1"/>
  <c r="H32" i="1" s="1"/>
  <c r="J32" i="1" s="1"/>
  <c r="G33" i="1" s="1"/>
  <c r="F33" i="1" s="1"/>
  <c r="H33" i="1" s="1"/>
  <c r="B38" i="1"/>
  <c r="I33" i="1" l="1"/>
  <c r="J33" i="1" s="1"/>
  <c r="G34" i="1" s="1"/>
  <c r="B39" i="1"/>
  <c r="I34" i="1" l="1"/>
  <c r="F34" i="1"/>
  <c r="H34" i="1" s="1"/>
  <c r="J34" i="1" s="1"/>
  <c r="G35" i="1" s="1"/>
  <c r="B40" i="1"/>
  <c r="F35" i="1" l="1"/>
  <c r="H35" i="1" s="1"/>
  <c r="I35" i="1"/>
  <c r="B41" i="1"/>
  <c r="J35" i="1" l="1"/>
  <c r="G36" i="1" s="1"/>
  <c r="B42" i="1"/>
  <c r="F36" i="1" l="1"/>
  <c r="H36" i="1" s="1"/>
  <c r="I36" i="1"/>
  <c r="B43" i="1"/>
  <c r="J36" i="1" l="1"/>
  <c r="G37" i="1" s="1"/>
  <c r="F37" i="1" s="1"/>
  <c r="H37" i="1" s="1"/>
  <c r="B44" i="1"/>
  <c r="I37" i="1" l="1"/>
  <c r="J37" i="1" s="1"/>
  <c r="G38" i="1" s="1"/>
  <c r="B45" i="1"/>
  <c r="I38" i="1" l="1"/>
  <c r="F38" i="1"/>
  <c r="H38" i="1" s="1"/>
  <c r="J38" i="1" s="1"/>
  <c r="G39" i="1" s="1"/>
  <c r="I39" i="1" s="1"/>
  <c r="B46" i="1"/>
  <c r="F39" i="1" l="1"/>
  <c r="H39" i="1" s="1"/>
  <c r="J39" i="1" s="1"/>
  <c r="G40" i="1" s="1"/>
  <c r="B47" i="1"/>
  <c r="F40" i="1" l="1"/>
  <c r="H40" i="1" s="1"/>
  <c r="I40" i="1"/>
  <c r="B48" i="1"/>
  <c r="J40" i="1" l="1"/>
  <c r="G41" i="1" s="1"/>
  <c r="I41" i="1" s="1"/>
  <c r="B49" i="1"/>
  <c r="F41" i="1" l="1"/>
  <c r="H41" i="1" s="1"/>
  <c r="J41" i="1" s="1"/>
  <c r="G42" i="1" s="1"/>
  <c r="F42" i="1" s="1"/>
  <c r="H42" i="1" s="1"/>
  <c r="B50" i="1"/>
  <c r="I42" i="1" l="1"/>
  <c r="J42" i="1" s="1"/>
  <c r="G43" i="1" s="1"/>
  <c r="I43" i="1" s="1"/>
  <c r="B51" i="1"/>
  <c r="F43" i="1" l="1"/>
  <c r="H43" i="1" s="1"/>
  <c r="J43" i="1" s="1"/>
  <c r="G44" i="1" s="1"/>
  <c r="F44" i="1" s="1"/>
  <c r="H44" i="1" s="1"/>
  <c r="B52" i="1"/>
  <c r="I44" i="1" l="1"/>
  <c r="J44" i="1" s="1"/>
  <c r="G45" i="1" s="1"/>
  <c r="B53" i="1"/>
  <c r="F45" i="1" l="1"/>
  <c r="H45" i="1" s="1"/>
  <c r="J45" i="1" s="1"/>
  <c r="G46" i="1" s="1"/>
  <c r="I45" i="1"/>
  <c r="B54" i="1"/>
  <c r="F46" i="1" l="1"/>
  <c r="H46" i="1" s="1"/>
  <c r="J46" i="1" s="1"/>
  <c r="G47" i="1" s="1"/>
  <c r="I46" i="1"/>
  <c r="B55" i="1"/>
  <c r="F47" i="1" l="1"/>
  <c r="H47" i="1" s="1"/>
  <c r="I47" i="1"/>
  <c r="B56" i="1"/>
  <c r="J47" i="1" l="1"/>
  <c r="G48" i="1" s="1"/>
  <c r="F48" i="1" s="1"/>
  <c r="H48" i="1" s="1"/>
  <c r="B57" i="1"/>
  <c r="I48" i="1" l="1"/>
  <c r="J48" i="1" s="1"/>
  <c r="G49" i="1" s="1"/>
  <c r="B58" i="1"/>
  <c r="I49" i="1" l="1"/>
  <c r="F49" i="1"/>
  <c r="H49" i="1" s="1"/>
  <c r="J49" i="1" s="1"/>
  <c r="G50" i="1" s="1"/>
  <c r="B59" i="1"/>
  <c r="F50" i="1" l="1"/>
  <c r="H50" i="1" s="1"/>
  <c r="I50" i="1"/>
  <c r="B60" i="1"/>
  <c r="J50" i="1" l="1"/>
  <c r="G51" i="1" s="1"/>
  <c r="B61" i="1"/>
  <c r="F51" i="1" l="1"/>
  <c r="H51" i="1" s="1"/>
  <c r="I51" i="1"/>
  <c r="B62" i="1"/>
  <c r="J51" i="1" l="1"/>
  <c r="G52" i="1" s="1"/>
  <c r="F52" i="1" s="1"/>
  <c r="H52" i="1" s="1"/>
  <c r="B63" i="1"/>
  <c r="I52" i="1" l="1"/>
  <c r="J52" i="1" s="1"/>
  <c r="G53" i="1" s="1"/>
  <c r="B64" i="1"/>
  <c r="F53" i="1" l="1"/>
  <c r="H53" i="1" s="1"/>
  <c r="I53" i="1"/>
  <c r="B65" i="1"/>
  <c r="J53" i="1" l="1"/>
  <c r="G54" i="1" s="1"/>
  <c r="F54" i="1" s="1"/>
  <c r="H54" i="1" s="1"/>
  <c r="B66" i="1"/>
  <c r="I54" i="1" l="1"/>
  <c r="J54" i="1" s="1"/>
  <c r="G55" i="1" s="1"/>
  <c r="B67" i="1"/>
  <c r="F55" i="1" l="1"/>
  <c r="H55" i="1" s="1"/>
  <c r="I55" i="1"/>
  <c r="B68" i="1"/>
  <c r="J55" i="1" l="1"/>
  <c r="G56" i="1" s="1"/>
  <c r="B69" i="1"/>
  <c r="I56" i="1" l="1"/>
  <c r="F56" i="1"/>
  <c r="H56" i="1" s="1"/>
  <c r="J56" i="1" s="1"/>
  <c r="G57" i="1" s="1"/>
  <c r="B70" i="1"/>
  <c r="F57" i="1" l="1"/>
  <c r="H57" i="1" s="1"/>
  <c r="I57" i="1"/>
  <c r="B71" i="1"/>
  <c r="J57" i="1" l="1"/>
  <c r="G58" i="1" s="1"/>
  <c r="B72" i="1"/>
  <c r="I58" i="1" l="1"/>
  <c r="F58" i="1"/>
  <c r="H58" i="1" s="1"/>
  <c r="J58" i="1" s="1"/>
  <c r="G59" i="1" s="1"/>
  <c r="B73" i="1"/>
  <c r="F59" i="1" l="1"/>
  <c r="H59" i="1" s="1"/>
  <c r="I59" i="1"/>
  <c r="B74" i="1"/>
  <c r="J59" i="1" l="1"/>
  <c r="G60" i="1" s="1"/>
  <c r="I60" i="1" s="1"/>
  <c r="B75" i="1"/>
  <c r="F60" i="1" l="1"/>
  <c r="H60" i="1" s="1"/>
  <c r="J60" i="1" s="1"/>
  <c r="G61" i="1" s="1"/>
  <c r="F61" i="1" s="1"/>
  <c r="H61" i="1" s="1"/>
  <c r="B76" i="1"/>
  <c r="I61" i="1" l="1"/>
  <c r="J61" i="1" s="1"/>
  <c r="G62" i="1" s="1"/>
  <c r="B77" i="1"/>
  <c r="I62" i="1" l="1"/>
  <c r="F62" i="1"/>
  <c r="H62" i="1" s="1"/>
  <c r="J62" i="1" s="1"/>
  <c r="G63" i="1" s="1"/>
  <c r="B78" i="1"/>
  <c r="F63" i="1" l="1"/>
  <c r="H63" i="1" s="1"/>
  <c r="I63" i="1"/>
  <c r="B79" i="1"/>
  <c r="J63" i="1" l="1"/>
  <c r="G64" i="1" s="1"/>
  <c r="B80" i="1"/>
  <c r="I64" i="1" l="1"/>
  <c r="F64" i="1"/>
  <c r="H64" i="1" s="1"/>
  <c r="J64" i="1" s="1"/>
  <c r="G65" i="1" s="1"/>
  <c r="B81" i="1"/>
  <c r="F65" i="1" l="1"/>
  <c r="H65" i="1" s="1"/>
  <c r="I65" i="1"/>
  <c r="B82" i="1"/>
  <c r="J65" i="1" l="1"/>
  <c r="G66" i="1" s="1"/>
  <c r="B83" i="1"/>
  <c r="I66" i="1" l="1"/>
  <c r="F66" i="1"/>
  <c r="H66" i="1" s="1"/>
  <c r="J66" i="1" s="1"/>
  <c r="G67" i="1" s="1"/>
  <c r="B84" i="1"/>
  <c r="F67" i="1" l="1"/>
  <c r="H67" i="1" s="1"/>
  <c r="I67" i="1"/>
  <c r="B85" i="1"/>
  <c r="J67" i="1" l="1"/>
  <c r="G68" i="1" s="1"/>
  <c r="B86" i="1"/>
  <c r="I68" i="1" l="1"/>
  <c r="F68" i="1"/>
  <c r="H68" i="1" s="1"/>
  <c r="J68" i="1" s="1"/>
  <c r="G69" i="1" s="1"/>
  <c r="B87" i="1"/>
  <c r="F69" i="1" l="1"/>
  <c r="H69" i="1" s="1"/>
  <c r="I69" i="1"/>
  <c r="B88" i="1"/>
  <c r="J69" i="1" l="1"/>
  <c r="G70" i="1" s="1"/>
  <c r="B89" i="1"/>
  <c r="I70" i="1" l="1"/>
  <c r="F70" i="1"/>
  <c r="H70" i="1" s="1"/>
  <c r="J70" i="1" s="1"/>
  <c r="G71" i="1" s="1"/>
  <c r="B90" i="1"/>
  <c r="F71" i="1" l="1"/>
  <c r="H71" i="1" s="1"/>
  <c r="I71" i="1"/>
  <c r="B91" i="1"/>
  <c r="J71" i="1" l="1"/>
  <c r="G72" i="1" s="1"/>
  <c r="B92" i="1"/>
  <c r="I72" i="1" l="1"/>
  <c r="F72" i="1"/>
  <c r="H72" i="1" s="1"/>
  <c r="J72" i="1" s="1"/>
  <c r="G73" i="1" s="1"/>
  <c r="B93" i="1"/>
  <c r="F73" i="1" l="1"/>
  <c r="H73" i="1" s="1"/>
  <c r="I73" i="1"/>
  <c r="B94" i="1"/>
  <c r="J73" i="1" l="1"/>
  <c r="G74" i="1" s="1"/>
  <c r="B95" i="1"/>
  <c r="I74" i="1" l="1"/>
  <c r="F74" i="1"/>
  <c r="H74" i="1" s="1"/>
  <c r="J74" i="1" s="1"/>
  <c r="G75" i="1" s="1"/>
  <c r="B96" i="1"/>
  <c r="F75" i="1" l="1"/>
  <c r="H75" i="1" s="1"/>
  <c r="I75" i="1"/>
  <c r="B97" i="1"/>
  <c r="J75" i="1" l="1"/>
  <c r="G76" i="1" s="1"/>
  <c r="B98" i="1"/>
  <c r="I76" i="1" l="1"/>
  <c r="F76" i="1"/>
  <c r="H76" i="1" s="1"/>
  <c r="J76" i="1" s="1"/>
  <c r="G77" i="1" s="1"/>
  <c r="B99" i="1"/>
  <c r="F77" i="1" l="1"/>
  <c r="H77" i="1" s="1"/>
  <c r="I77" i="1"/>
  <c r="B100" i="1"/>
  <c r="J77" i="1" l="1"/>
  <c r="G78" i="1" s="1"/>
  <c r="B101" i="1"/>
  <c r="I78" i="1" l="1"/>
  <c r="F78" i="1"/>
  <c r="H78" i="1" s="1"/>
  <c r="J78" i="1" s="1"/>
  <c r="G79" i="1" s="1"/>
  <c r="B102" i="1"/>
  <c r="F79" i="1" l="1"/>
  <c r="H79" i="1" s="1"/>
  <c r="I79" i="1"/>
  <c r="B103" i="1"/>
  <c r="J79" i="1" l="1"/>
  <c r="G80" i="1" s="1"/>
  <c r="I80" i="1" s="1"/>
  <c r="B104" i="1"/>
  <c r="F80" i="1" l="1"/>
  <c r="H80" i="1" s="1"/>
  <c r="J80" i="1" s="1"/>
  <c r="G81" i="1" s="1"/>
  <c r="F81" i="1" s="1"/>
  <c r="H81" i="1" s="1"/>
  <c r="B105" i="1"/>
  <c r="I81" i="1" l="1"/>
  <c r="J81" i="1" s="1"/>
  <c r="G82" i="1" s="1"/>
  <c r="I82" i="1" s="1"/>
  <c r="B106" i="1"/>
  <c r="F82" i="1" l="1"/>
  <c r="H82" i="1" s="1"/>
  <c r="J82" i="1" s="1"/>
  <c r="G83" i="1" s="1"/>
  <c r="F83" i="1" s="1"/>
  <c r="H83" i="1" s="1"/>
  <c r="B107" i="1"/>
  <c r="I83" i="1" l="1"/>
  <c r="J83" i="1" s="1"/>
  <c r="G84" i="1" s="1"/>
  <c r="B108" i="1"/>
  <c r="I84" i="1" l="1"/>
  <c r="F84" i="1"/>
  <c r="H84" i="1" s="1"/>
  <c r="J84" i="1" s="1"/>
  <c r="G85" i="1" s="1"/>
  <c r="B109" i="1"/>
  <c r="F85" i="1" l="1"/>
  <c r="H85" i="1" s="1"/>
  <c r="I85" i="1"/>
  <c r="B110" i="1"/>
  <c r="J85" i="1" l="1"/>
  <c r="G86" i="1" s="1"/>
  <c r="B111" i="1"/>
  <c r="I86" i="1" l="1"/>
  <c r="F86" i="1"/>
  <c r="H86" i="1" s="1"/>
  <c r="J86" i="1" s="1"/>
  <c r="G87" i="1" s="1"/>
  <c r="B112" i="1"/>
  <c r="F87" i="1" l="1"/>
  <c r="H87" i="1" s="1"/>
  <c r="I87" i="1"/>
  <c r="B113" i="1"/>
  <c r="J87" i="1" l="1"/>
  <c r="G88" i="1" s="1"/>
  <c r="B114" i="1"/>
  <c r="I88" i="1" l="1"/>
  <c r="F88" i="1"/>
  <c r="H88" i="1" s="1"/>
  <c r="J88" i="1" s="1"/>
  <c r="G89" i="1" s="1"/>
  <c r="B115" i="1"/>
  <c r="F89" i="1" l="1"/>
  <c r="H89" i="1" s="1"/>
  <c r="I89" i="1"/>
  <c r="B116" i="1"/>
  <c r="J89" i="1" l="1"/>
  <c r="G90" i="1" s="1"/>
  <c r="B117" i="1"/>
  <c r="I90" i="1" l="1"/>
  <c r="F90" i="1"/>
  <c r="H90" i="1" s="1"/>
  <c r="J90" i="1" s="1"/>
  <c r="G91" i="1" s="1"/>
  <c r="B118" i="1"/>
  <c r="F91" i="1" l="1"/>
  <c r="H91" i="1" s="1"/>
  <c r="I91" i="1"/>
  <c r="B119" i="1"/>
  <c r="J91" i="1" l="1"/>
  <c r="G92" i="1" s="1"/>
  <c r="B120" i="1"/>
  <c r="I92" i="1" l="1"/>
  <c r="F92" i="1"/>
  <c r="H92" i="1" s="1"/>
  <c r="J92" i="1" s="1"/>
  <c r="G93" i="1" s="1"/>
  <c r="B121" i="1"/>
  <c r="F93" i="1" l="1"/>
  <c r="H93" i="1" s="1"/>
  <c r="I93" i="1"/>
  <c r="B122" i="1"/>
  <c r="J93" i="1" l="1"/>
  <c r="G94" i="1" s="1"/>
  <c r="B123" i="1"/>
  <c r="I94" i="1" l="1"/>
  <c r="F94" i="1"/>
  <c r="H94" i="1" s="1"/>
  <c r="J94" i="1" s="1"/>
  <c r="G95" i="1" s="1"/>
  <c r="B124" i="1"/>
  <c r="F95" i="1" l="1"/>
  <c r="H95" i="1" s="1"/>
  <c r="I95" i="1"/>
  <c r="B125" i="1"/>
  <c r="J95" i="1" l="1"/>
  <c r="G96" i="1" s="1"/>
  <c r="B126" i="1"/>
  <c r="I96" i="1" l="1"/>
  <c r="F96" i="1"/>
  <c r="H96" i="1" s="1"/>
  <c r="J96" i="1" s="1"/>
  <c r="G97" i="1" s="1"/>
  <c r="B127" i="1"/>
  <c r="F97" i="1" l="1"/>
  <c r="H97" i="1" s="1"/>
  <c r="I97" i="1"/>
  <c r="B128" i="1"/>
  <c r="J97" i="1" l="1"/>
  <c r="G98" i="1" s="1"/>
  <c r="B129" i="1"/>
  <c r="I98" i="1" l="1"/>
  <c r="F98" i="1"/>
  <c r="H98" i="1" s="1"/>
  <c r="J98" i="1" s="1"/>
  <c r="G99" i="1" s="1"/>
  <c r="B130" i="1"/>
  <c r="F99" i="1" l="1"/>
  <c r="H99" i="1" s="1"/>
  <c r="I99" i="1"/>
  <c r="B131" i="1"/>
  <c r="J99" i="1" l="1"/>
  <c r="G100" i="1" s="1"/>
  <c r="B132" i="1"/>
  <c r="I100" i="1" l="1"/>
  <c r="F100" i="1"/>
  <c r="H100" i="1" s="1"/>
  <c r="J100" i="1" s="1"/>
  <c r="G101" i="1" s="1"/>
  <c r="B133" i="1"/>
  <c r="F101" i="1" l="1"/>
  <c r="H101" i="1" s="1"/>
  <c r="I101" i="1"/>
  <c r="B134" i="1"/>
  <c r="J101" i="1" l="1"/>
  <c r="G102" i="1" s="1"/>
  <c r="B135" i="1"/>
  <c r="I102" i="1" l="1"/>
  <c r="F102" i="1"/>
  <c r="H102" i="1" s="1"/>
  <c r="J102" i="1" s="1"/>
  <c r="G103" i="1" s="1"/>
  <c r="B136" i="1"/>
  <c r="F103" i="1" l="1"/>
  <c r="H103" i="1" s="1"/>
  <c r="I103" i="1"/>
  <c r="B137" i="1"/>
  <c r="J103" i="1" l="1"/>
  <c r="G104" i="1" s="1"/>
  <c r="B138" i="1"/>
  <c r="I104" i="1" l="1"/>
  <c r="F104" i="1"/>
  <c r="H104" i="1" s="1"/>
  <c r="J104" i="1" s="1"/>
  <c r="G105" i="1" s="1"/>
  <c r="B139" i="1"/>
  <c r="F105" i="1" l="1"/>
  <c r="H105" i="1" s="1"/>
  <c r="I105" i="1"/>
  <c r="B140" i="1"/>
  <c r="J105" i="1" l="1"/>
  <c r="G106" i="1" s="1"/>
  <c r="B141" i="1"/>
  <c r="I106" i="1" l="1"/>
  <c r="F106" i="1"/>
  <c r="H106" i="1" s="1"/>
  <c r="J106" i="1" s="1"/>
  <c r="G107" i="1" s="1"/>
  <c r="B142" i="1"/>
  <c r="F107" i="1" l="1"/>
  <c r="H107" i="1" s="1"/>
  <c r="I107" i="1"/>
  <c r="B143" i="1"/>
  <c r="J107" i="1" l="1"/>
  <c r="G108" i="1" s="1"/>
  <c r="B144" i="1"/>
  <c r="I108" i="1" l="1"/>
  <c r="F108" i="1"/>
  <c r="H108" i="1" s="1"/>
  <c r="J108" i="1" s="1"/>
  <c r="G109" i="1" s="1"/>
  <c r="B145" i="1"/>
  <c r="F109" i="1" l="1"/>
  <c r="H109" i="1" s="1"/>
  <c r="I109" i="1"/>
  <c r="B146" i="1"/>
  <c r="J109" i="1" l="1"/>
  <c r="G110" i="1" s="1"/>
  <c r="B147" i="1"/>
  <c r="I110" i="1" l="1"/>
  <c r="F110" i="1"/>
  <c r="H110" i="1" s="1"/>
  <c r="J110" i="1" s="1"/>
  <c r="G111" i="1" s="1"/>
  <c r="B148" i="1"/>
  <c r="F111" i="1" l="1"/>
  <c r="H111" i="1" s="1"/>
  <c r="I111" i="1"/>
  <c r="B149" i="1"/>
  <c r="J111" i="1" l="1"/>
  <c r="G112" i="1" s="1"/>
  <c r="B150" i="1"/>
  <c r="F112" i="1" l="1"/>
  <c r="H112" i="1" s="1"/>
  <c r="I112" i="1"/>
  <c r="B151" i="1"/>
  <c r="J112" i="1" l="1"/>
  <c r="G113" i="1" s="1"/>
  <c r="B152" i="1"/>
  <c r="I113" i="1" l="1"/>
  <c r="F113" i="1"/>
  <c r="H113" i="1" s="1"/>
  <c r="J113" i="1" s="1"/>
  <c r="G114" i="1" s="1"/>
  <c r="B153" i="1"/>
  <c r="I114" i="1" l="1"/>
  <c r="F114" i="1"/>
  <c r="H114" i="1" s="1"/>
  <c r="J114" i="1" s="1"/>
  <c r="G115" i="1" s="1"/>
  <c r="B154" i="1"/>
  <c r="F115" i="1" l="1"/>
  <c r="H115" i="1" s="1"/>
  <c r="I115" i="1"/>
  <c r="B155" i="1"/>
  <c r="J115" i="1" l="1"/>
  <c r="G116" i="1" s="1"/>
  <c r="F116" i="1" s="1"/>
  <c r="H116" i="1" s="1"/>
  <c r="B156" i="1"/>
  <c r="I116" i="1" l="1"/>
  <c r="J116" i="1" s="1"/>
  <c r="G117" i="1" s="1"/>
  <c r="B157" i="1"/>
  <c r="I117" i="1" l="1"/>
  <c r="F117" i="1"/>
  <c r="H117" i="1" s="1"/>
  <c r="J117" i="1" s="1"/>
  <c r="G118" i="1" s="1"/>
  <c r="F118" i="1" s="1"/>
  <c r="H118" i="1" s="1"/>
  <c r="B158" i="1"/>
  <c r="I118" i="1" l="1"/>
  <c r="J118" i="1" s="1"/>
  <c r="G119" i="1" s="1"/>
  <c r="B159" i="1"/>
  <c r="F119" i="1" l="1"/>
  <c r="H119" i="1" s="1"/>
  <c r="J119" i="1" s="1"/>
  <c r="G120" i="1" s="1"/>
  <c r="I119" i="1"/>
  <c r="B160" i="1"/>
  <c r="F120" i="1" l="1"/>
  <c r="H120" i="1" s="1"/>
  <c r="J120" i="1" s="1"/>
  <c r="G121" i="1" s="1"/>
  <c r="F121" i="1" s="1"/>
  <c r="H121" i="1" s="1"/>
  <c r="I120" i="1"/>
  <c r="B161" i="1"/>
  <c r="I121" i="1" l="1"/>
  <c r="J121" i="1" s="1"/>
  <c r="G122" i="1" s="1"/>
  <c r="B162" i="1"/>
  <c r="F122" i="1" l="1"/>
  <c r="H122" i="1" s="1"/>
  <c r="J122" i="1" s="1"/>
  <c r="G123" i="1" s="1"/>
  <c r="I122" i="1"/>
  <c r="B163" i="1"/>
  <c r="F123" i="1" l="1"/>
  <c r="H123" i="1" s="1"/>
  <c r="J123" i="1" s="1"/>
  <c r="G124" i="1" s="1"/>
  <c r="F124" i="1" s="1"/>
  <c r="H124" i="1" s="1"/>
  <c r="I123" i="1"/>
  <c r="B164" i="1"/>
  <c r="I124" i="1" l="1"/>
  <c r="J124" i="1" s="1"/>
  <c r="G125" i="1" s="1"/>
  <c r="B165" i="1"/>
  <c r="F125" i="1" l="1"/>
  <c r="H125" i="1" s="1"/>
  <c r="J125" i="1" s="1"/>
  <c r="G126" i="1" s="1"/>
  <c r="I125" i="1"/>
  <c r="B166" i="1"/>
  <c r="F126" i="1" l="1"/>
  <c r="H126" i="1" s="1"/>
  <c r="J126" i="1" s="1"/>
  <c r="G127" i="1" s="1"/>
  <c r="I127" i="1" s="1"/>
  <c r="I126" i="1"/>
  <c r="B167" i="1"/>
  <c r="F127" i="1" l="1"/>
  <c r="H127" i="1" s="1"/>
  <c r="J127" i="1" s="1"/>
  <c r="G128" i="1" s="1"/>
  <c r="B168" i="1"/>
  <c r="F128" i="1" l="1"/>
  <c r="H128" i="1" s="1"/>
  <c r="J128" i="1" s="1"/>
  <c r="G129" i="1" s="1"/>
  <c r="I128" i="1"/>
  <c r="B169" i="1"/>
  <c r="I129" i="1" l="1"/>
  <c r="F129" i="1"/>
  <c r="H129" i="1" s="1"/>
  <c r="J129" i="1" s="1"/>
  <c r="G130" i="1" s="1"/>
  <c r="B170" i="1"/>
  <c r="I130" i="1" l="1"/>
  <c r="F130" i="1"/>
  <c r="H130" i="1" s="1"/>
  <c r="J130" i="1" s="1"/>
  <c r="G131" i="1" s="1"/>
  <c r="I131" i="1" s="1"/>
  <c r="B171" i="1"/>
  <c r="F131" i="1" l="1"/>
  <c r="H131" i="1" s="1"/>
  <c r="J131" i="1" s="1"/>
  <c r="G132" i="1" s="1"/>
  <c r="I132" i="1" s="1"/>
  <c r="B172" i="1"/>
  <c r="F132" i="1" l="1"/>
  <c r="H132" i="1" s="1"/>
  <c r="J132" i="1" s="1"/>
  <c r="G133" i="1" s="1"/>
  <c r="F133" i="1" s="1"/>
  <c r="H133" i="1" s="1"/>
  <c r="B173" i="1"/>
  <c r="I133" i="1" l="1"/>
  <c r="J133" i="1" s="1"/>
  <c r="G134" i="1" s="1"/>
  <c r="I134" i="1" s="1"/>
  <c r="B174" i="1"/>
  <c r="F134" i="1" l="1"/>
  <c r="H134" i="1" s="1"/>
  <c r="J134" i="1" s="1"/>
  <c r="G135" i="1" s="1"/>
  <c r="F135" i="1" s="1"/>
  <c r="H135" i="1" s="1"/>
  <c r="B175" i="1"/>
  <c r="I135" i="1" l="1"/>
  <c r="J135" i="1" s="1"/>
  <c r="G136" i="1" s="1"/>
  <c r="B176" i="1"/>
  <c r="F136" i="1" l="1"/>
  <c r="H136" i="1" s="1"/>
  <c r="I136" i="1"/>
  <c r="B177" i="1"/>
  <c r="J136" i="1" l="1"/>
  <c r="G137" i="1" s="1"/>
  <c r="F137" i="1" s="1"/>
  <c r="H137" i="1" s="1"/>
  <c r="B178" i="1"/>
  <c r="I137" i="1" l="1"/>
  <c r="J137" i="1" s="1"/>
  <c r="G138" i="1" s="1"/>
  <c r="B179" i="1"/>
  <c r="F138" i="1" l="1"/>
  <c r="H138" i="1" s="1"/>
  <c r="I138" i="1"/>
  <c r="B180" i="1"/>
  <c r="J138" i="1" l="1"/>
  <c r="G139" i="1" s="1"/>
  <c r="F139" i="1" s="1"/>
  <c r="H139" i="1" s="1"/>
  <c r="B181" i="1"/>
  <c r="I139" i="1" l="1"/>
  <c r="J139" i="1" s="1"/>
  <c r="G140" i="1" s="1"/>
  <c r="B182" i="1"/>
  <c r="F140" i="1" l="1"/>
  <c r="H140" i="1" s="1"/>
  <c r="I140" i="1"/>
  <c r="B183" i="1"/>
  <c r="J140" i="1" l="1"/>
  <c r="G141" i="1" s="1"/>
  <c r="B184" i="1"/>
  <c r="F141" i="1" l="1"/>
  <c r="H141" i="1" s="1"/>
  <c r="I141" i="1"/>
  <c r="B185" i="1"/>
  <c r="J141" i="1" l="1"/>
  <c r="G142" i="1" s="1"/>
  <c r="B186" i="1"/>
  <c r="I142" i="1" l="1"/>
  <c r="F142" i="1"/>
  <c r="H142" i="1" s="1"/>
  <c r="J142" i="1" s="1"/>
  <c r="G143" i="1" s="1"/>
  <c r="B187" i="1"/>
  <c r="I143" i="1" l="1"/>
  <c r="F143" i="1"/>
  <c r="H143" i="1" s="1"/>
  <c r="J143" i="1" s="1"/>
  <c r="G144" i="1" s="1"/>
  <c r="B188" i="1"/>
  <c r="F144" i="1" l="1"/>
  <c r="H144" i="1" s="1"/>
  <c r="I144" i="1"/>
  <c r="B189" i="1"/>
  <c r="J144" i="1" l="1"/>
  <c r="G145" i="1" s="1"/>
  <c r="F145" i="1" s="1"/>
  <c r="H145" i="1" s="1"/>
  <c r="B190" i="1"/>
  <c r="I145" i="1" l="1"/>
  <c r="J145" i="1" s="1"/>
  <c r="G146" i="1" s="1"/>
  <c r="B191" i="1"/>
  <c r="I146" i="1" l="1"/>
  <c r="F146" i="1"/>
  <c r="H146" i="1" s="1"/>
  <c r="J146" i="1" s="1"/>
  <c r="G147" i="1" s="1"/>
  <c r="B192" i="1"/>
  <c r="F147" i="1" l="1"/>
  <c r="H147" i="1" s="1"/>
  <c r="I147" i="1"/>
  <c r="B193" i="1"/>
  <c r="J147" i="1" l="1"/>
  <c r="G148" i="1" s="1"/>
  <c r="B194" i="1"/>
  <c r="F148" i="1" l="1"/>
  <c r="H148" i="1" s="1"/>
  <c r="I148" i="1"/>
  <c r="B195" i="1"/>
  <c r="J148" i="1" l="1"/>
  <c r="G149" i="1" s="1"/>
  <c r="F149" i="1" s="1"/>
  <c r="H149" i="1" s="1"/>
  <c r="B196" i="1"/>
  <c r="I149" i="1" l="1"/>
  <c r="J149" i="1" s="1"/>
  <c r="G150" i="1" s="1"/>
  <c r="B197" i="1"/>
  <c r="F150" i="1" l="1"/>
  <c r="H150" i="1" s="1"/>
  <c r="I150" i="1"/>
  <c r="B198" i="1"/>
  <c r="J150" i="1" l="1"/>
  <c r="G151" i="1" s="1"/>
  <c r="I151" i="1" s="1"/>
  <c r="B199" i="1"/>
  <c r="F151" i="1" l="1"/>
  <c r="H151" i="1" s="1"/>
  <c r="J151" i="1" s="1"/>
  <c r="G152" i="1" s="1"/>
  <c r="B200" i="1"/>
  <c r="I152" i="1" l="1"/>
  <c r="F152" i="1"/>
  <c r="H152" i="1" s="1"/>
  <c r="B201" i="1"/>
  <c r="J152" i="1" l="1"/>
  <c r="G153" i="1" s="1"/>
  <c r="I153" i="1" s="1"/>
  <c r="B202" i="1"/>
  <c r="F153" i="1" l="1"/>
  <c r="H153" i="1" s="1"/>
  <c r="J153" i="1" s="1"/>
  <c r="G154" i="1" s="1"/>
  <c r="F154" i="1" s="1"/>
  <c r="H154" i="1" s="1"/>
  <c r="B203" i="1"/>
  <c r="I154" i="1" l="1"/>
  <c r="J154" i="1" s="1"/>
  <c r="G155" i="1" s="1"/>
  <c r="I155" i="1" s="1"/>
  <c r="B204" i="1"/>
  <c r="F155" i="1" l="1"/>
  <c r="H155" i="1" s="1"/>
  <c r="J155" i="1" s="1"/>
  <c r="G156" i="1" s="1"/>
  <c r="B205" i="1"/>
  <c r="I156" i="1" l="1"/>
  <c r="F156" i="1"/>
  <c r="H156" i="1" s="1"/>
  <c r="J156" i="1" s="1"/>
  <c r="G157" i="1" s="1"/>
  <c r="F157" i="1" s="1"/>
  <c r="H157" i="1" s="1"/>
  <c r="B206" i="1"/>
  <c r="I157" i="1" l="1"/>
  <c r="J157" i="1" s="1"/>
  <c r="G158" i="1" s="1"/>
  <c r="I158" i="1" s="1"/>
  <c r="B207" i="1"/>
  <c r="F158" i="1" l="1"/>
  <c r="H158" i="1" s="1"/>
  <c r="J158" i="1" s="1"/>
  <c r="G159" i="1" s="1"/>
  <c r="I159" i="1" s="1"/>
  <c r="B208" i="1"/>
  <c r="F159" i="1" l="1"/>
  <c r="H159" i="1" s="1"/>
  <c r="J159" i="1" s="1"/>
  <c r="G160" i="1" s="1"/>
  <c r="I160" i="1" s="1"/>
  <c r="B209" i="1"/>
  <c r="F160" i="1" l="1"/>
  <c r="H160" i="1" s="1"/>
  <c r="J160" i="1" s="1"/>
  <c r="G161" i="1" s="1"/>
  <c r="F161" i="1" s="1"/>
  <c r="H161" i="1" s="1"/>
  <c r="B210" i="1"/>
  <c r="I161" i="1" l="1"/>
  <c r="J161" i="1" s="1"/>
  <c r="G162" i="1" s="1"/>
  <c r="I162" i="1" s="1"/>
  <c r="B211" i="1"/>
  <c r="F162" i="1" l="1"/>
  <c r="H162" i="1" s="1"/>
  <c r="J162" i="1" s="1"/>
  <c r="G163" i="1" s="1"/>
  <c r="I163" i="1" s="1"/>
  <c r="B212" i="1"/>
  <c r="F163" i="1" l="1"/>
  <c r="H163" i="1" s="1"/>
  <c r="J163" i="1" s="1"/>
  <c r="G164" i="1" s="1"/>
  <c r="I164" i="1" s="1"/>
  <c r="B213" i="1"/>
  <c r="F164" i="1" l="1"/>
  <c r="H164" i="1" s="1"/>
  <c r="J164" i="1" s="1"/>
  <c r="G165" i="1" s="1"/>
  <c r="I165" i="1" s="1"/>
  <c r="B214" i="1"/>
  <c r="F165" i="1" l="1"/>
  <c r="H165" i="1" s="1"/>
  <c r="J165" i="1" s="1"/>
  <c r="G166" i="1" s="1"/>
  <c r="F166" i="1" s="1"/>
  <c r="H166" i="1" s="1"/>
  <c r="B215" i="1"/>
  <c r="I166" i="1" l="1"/>
  <c r="J166" i="1" s="1"/>
  <c r="G167" i="1" s="1"/>
  <c r="F167" i="1" s="1"/>
  <c r="H167" i="1" s="1"/>
  <c r="B216" i="1"/>
  <c r="I167" i="1" l="1"/>
  <c r="J167" i="1" s="1"/>
  <c r="G168" i="1" s="1"/>
  <c r="F168" i="1" s="1"/>
  <c r="H168" i="1" s="1"/>
  <c r="B217" i="1"/>
  <c r="I168" i="1" l="1"/>
  <c r="J168" i="1" s="1"/>
  <c r="G169" i="1" s="1"/>
  <c r="B218" i="1"/>
  <c r="F169" i="1" l="1"/>
  <c r="H169" i="1" s="1"/>
  <c r="I169" i="1"/>
  <c r="B219" i="1"/>
  <c r="J169" i="1" l="1"/>
  <c r="G170" i="1" s="1"/>
  <c r="F170" i="1" s="1"/>
  <c r="H170" i="1" s="1"/>
  <c r="B220" i="1"/>
  <c r="I170" i="1" l="1"/>
  <c r="J170" i="1" s="1"/>
  <c r="G171" i="1" s="1"/>
  <c r="B221" i="1"/>
  <c r="I171" i="1" l="1"/>
  <c r="F171" i="1"/>
  <c r="H171" i="1" s="1"/>
  <c r="J171" i="1" s="1"/>
  <c r="G172" i="1" s="1"/>
  <c r="B222" i="1"/>
  <c r="I172" i="1" l="1"/>
  <c r="F172" i="1"/>
  <c r="H172" i="1" s="1"/>
  <c r="J172" i="1" s="1"/>
  <c r="G173" i="1" s="1"/>
  <c r="B223" i="1"/>
  <c r="I173" i="1" l="1"/>
  <c r="F173" i="1"/>
  <c r="H173" i="1" s="1"/>
  <c r="J173" i="1" s="1"/>
  <c r="G174" i="1" s="1"/>
  <c r="B224" i="1"/>
  <c r="F174" i="1" l="1"/>
  <c r="H174" i="1" s="1"/>
  <c r="I174" i="1"/>
  <c r="B225" i="1"/>
  <c r="J174" i="1" l="1"/>
  <c r="G175" i="1" s="1"/>
  <c r="B226" i="1"/>
  <c r="I175" i="1" l="1"/>
  <c r="F175" i="1"/>
  <c r="H175" i="1" s="1"/>
  <c r="J175" i="1" s="1"/>
  <c r="G176" i="1" s="1"/>
  <c r="B227" i="1"/>
  <c r="I176" i="1" l="1"/>
  <c r="F176" i="1"/>
  <c r="H176" i="1" s="1"/>
  <c r="J176" i="1" s="1"/>
  <c r="G177" i="1" s="1"/>
  <c r="B228" i="1"/>
  <c r="F177" i="1" l="1"/>
  <c r="H177" i="1" s="1"/>
  <c r="I177" i="1"/>
  <c r="B229" i="1"/>
  <c r="J177" i="1" l="1"/>
  <c r="G178" i="1" s="1"/>
  <c r="B230" i="1"/>
  <c r="I178" i="1" l="1"/>
  <c r="F178" i="1"/>
  <c r="H178" i="1" s="1"/>
  <c r="J178" i="1" s="1"/>
  <c r="G179" i="1" s="1"/>
  <c r="B231" i="1"/>
  <c r="I179" i="1" l="1"/>
  <c r="F179" i="1"/>
  <c r="H179" i="1" s="1"/>
  <c r="J179" i="1" s="1"/>
  <c r="G180" i="1" s="1"/>
  <c r="B232" i="1"/>
  <c r="I180" i="1" l="1"/>
  <c r="F180" i="1"/>
  <c r="H180" i="1" s="1"/>
  <c r="J180" i="1" s="1"/>
  <c r="G181" i="1" s="1"/>
  <c r="B233" i="1"/>
  <c r="I181" i="1" l="1"/>
  <c r="F181" i="1"/>
  <c r="H181" i="1" s="1"/>
  <c r="J181" i="1" s="1"/>
  <c r="G182" i="1" s="1"/>
  <c r="B234" i="1"/>
  <c r="I182" i="1" l="1"/>
  <c r="F182" i="1"/>
  <c r="H182" i="1" s="1"/>
  <c r="J182" i="1" s="1"/>
  <c r="G183" i="1" s="1"/>
  <c r="B235" i="1"/>
  <c r="F183" i="1" l="1"/>
  <c r="H183" i="1" s="1"/>
  <c r="I183" i="1"/>
  <c r="B236" i="1"/>
  <c r="J183" i="1" l="1"/>
  <c r="G184" i="1" s="1"/>
  <c r="B237" i="1"/>
  <c r="I184" i="1" l="1"/>
  <c r="F184" i="1"/>
  <c r="H184" i="1" s="1"/>
  <c r="J184" i="1" s="1"/>
  <c r="G185" i="1" s="1"/>
  <c r="B238" i="1"/>
  <c r="F185" i="1" l="1"/>
  <c r="H185" i="1" s="1"/>
  <c r="I185" i="1"/>
  <c r="B239" i="1"/>
  <c r="J185" i="1" l="1"/>
  <c r="G186" i="1" s="1"/>
  <c r="B240" i="1"/>
  <c r="F186" i="1" l="1"/>
  <c r="H186" i="1" s="1"/>
  <c r="I186" i="1"/>
  <c r="B241" i="1"/>
  <c r="J186" i="1" l="1"/>
  <c r="G187" i="1" s="1"/>
  <c r="F187" i="1" s="1"/>
  <c r="H187" i="1" s="1"/>
  <c r="B242" i="1"/>
  <c r="I187" i="1" l="1"/>
  <c r="J187" i="1" s="1"/>
  <c r="G188" i="1" s="1"/>
  <c r="B243" i="1"/>
  <c r="I188" i="1" l="1"/>
  <c r="F188" i="1"/>
  <c r="H188" i="1" s="1"/>
  <c r="B244" i="1"/>
  <c r="J188" i="1" l="1"/>
  <c r="G189" i="1" s="1"/>
  <c r="F189" i="1" s="1"/>
  <c r="H189" i="1" s="1"/>
  <c r="B245" i="1"/>
  <c r="I189" i="1" l="1"/>
  <c r="J189" i="1" s="1"/>
  <c r="G190" i="1" s="1"/>
  <c r="B246" i="1"/>
  <c r="I190" i="1" l="1"/>
  <c r="F190" i="1"/>
  <c r="H190" i="1" s="1"/>
  <c r="B247" i="1"/>
  <c r="J190" i="1" l="1"/>
  <c r="G191" i="1" s="1"/>
  <c r="F191" i="1" s="1"/>
  <c r="H191" i="1" s="1"/>
  <c r="B248" i="1"/>
  <c r="I191" i="1" l="1"/>
  <c r="J191" i="1" s="1"/>
  <c r="G192" i="1" s="1"/>
  <c r="B249" i="1"/>
  <c r="F192" i="1" l="1"/>
  <c r="H192" i="1" s="1"/>
  <c r="I192" i="1"/>
  <c r="B250" i="1"/>
  <c r="J192" i="1" l="1"/>
  <c r="G193" i="1" s="1"/>
  <c r="B251" i="1"/>
  <c r="I193" i="1" l="1"/>
  <c r="F193" i="1"/>
  <c r="H193" i="1" s="1"/>
  <c r="B252" i="1"/>
  <c r="J193" i="1" l="1"/>
  <c r="G194" i="1" s="1"/>
  <c r="I194" i="1" s="1"/>
  <c r="B253" i="1"/>
  <c r="F194" i="1" l="1"/>
  <c r="H194" i="1" s="1"/>
  <c r="J194" i="1" s="1"/>
  <c r="G195" i="1" s="1"/>
  <c r="B254" i="1"/>
  <c r="I195" i="1" l="1"/>
  <c r="F195" i="1"/>
  <c r="H195" i="1" s="1"/>
  <c r="J195" i="1" s="1"/>
  <c r="G196" i="1" s="1"/>
  <c r="B255" i="1"/>
  <c r="F196" i="1" l="1"/>
  <c r="H196" i="1" s="1"/>
  <c r="J196" i="1" s="1"/>
  <c r="G197" i="1" s="1"/>
  <c r="I196" i="1"/>
  <c r="B256" i="1"/>
  <c r="I197" i="1" l="1"/>
  <c r="F197" i="1"/>
  <c r="H197" i="1" s="1"/>
  <c r="B257" i="1"/>
  <c r="J197" i="1" l="1"/>
  <c r="G198" i="1" s="1"/>
  <c r="I198" i="1" s="1"/>
  <c r="B258" i="1"/>
  <c r="F198" i="1" l="1"/>
  <c r="H198" i="1" s="1"/>
  <c r="J198" i="1" s="1"/>
  <c r="G199" i="1" s="1"/>
  <c r="F199" i="1" s="1"/>
  <c r="H199" i="1" s="1"/>
  <c r="B259" i="1"/>
  <c r="I199" i="1" l="1"/>
  <c r="J199" i="1" s="1"/>
  <c r="G200" i="1" s="1"/>
  <c r="B260" i="1"/>
  <c r="I200" i="1" l="1"/>
  <c r="F200" i="1"/>
  <c r="H200" i="1" s="1"/>
  <c r="B261" i="1"/>
  <c r="J200" i="1" l="1"/>
  <c r="G201" i="1" s="1"/>
  <c r="F201" i="1" s="1"/>
  <c r="H201" i="1" s="1"/>
  <c r="B262" i="1"/>
  <c r="I201" i="1" l="1"/>
  <c r="J201" i="1" s="1"/>
  <c r="G202" i="1" s="1"/>
  <c r="F202" i="1" s="1"/>
  <c r="H202" i="1" s="1"/>
  <c r="B263" i="1"/>
  <c r="I202" i="1" l="1"/>
  <c r="J202" i="1" s="1"/>
  <c r="G203" i="1" s="1"/>
  <c r="I203" i="1" s="1"/>
  <c r="B264" i="1"/>
  <c r="F203" i="1" l="1"/>
  <c r="H203" i="1" s="1"/>
  <c r="J203" i="1" s="1"/>
  <c r="G204" i="1" s="1"/>
  <c r="F204" i="1" s="1"/>
  <c r="H204" i="1" s="1"/>
  <c r="B265" i="1"/>
  <c r="I204" i="1" l="1"/>
  <c r="J204" i="1" s="1"/>
  <c r="G205" i="1" s="1"/>
  <c r="I205" i="1" s="1"/>
  <c r="B266" i="1"/>
  <c r="F205" i="1" l="1"/>
  <c r="H205" i="1" s="1"/>
  <c r="J205" i="1" s="1"/>
  <c r="G206" i="1" s="1"/>
  <c r="F206" i="1" s="1"/>
  <c r="H206" i="1" s="1"/>
  <c r="B267" i="1"/>
  <c r="I206" i="1" l="1"/>
  <c r="J206" i="1" s="1"/>
  <c r="G207" i="1" s="1"/>
  <c r="F207" i="1" s="1"/>
  <c r="H207" i="1" s="1"/>
  <c r="B268" i="1"/>
  <c r="I207" i="1" l="1"/>
  <c r="J207" i="1" s="1"/>
  <c r="G208" i="1" s="1"/>
  <c r="B269" i="1"/>
  <c r="F208" i="1" l="1"/>
  <c r="H208" i="1" s="1"/>
  <c r="I208" i="1"/>
  <c r="B270" i="1"/>
  <c r="J208" i="1" l="1"/>
  <c r="G209" i="1" s="1"/>
  <c r="B271" i="1"/>
  <c r="I209" i="1" l="1"/>
  <c r="F209" i="1"/>
  <c r="H209" i="1" s="1"/>
  <c r="J209" i="1" s="1"/>
  <c r="G210" i="1" s="1"/>
  <c r="B272" i="1"/>
  <c r="I210" i="1" l="1"/>
  <c r="F210" i="1"/>
  <c r="H210" i="1" s="1"/>
  <c r="J210" i="1" s="1"/>
  <c r="G211" i="1" s="1"/>
  <c r="B273" i="1"/>
  <c r="F211" i="1" l="1"/>
  <c r="H211" i="1" s="1"/>
  <c r="J211" i="1" s="1"/>
  <c r="G212" i="1" s="1"/>
  <c r="F212" i="1" s="1"/>
  <c r="H212" i="1" s="1"/>
  <c r="I211" i="1"/>
  <c r="B274" i="1"/>
  <c r="I212" i="1" l="1"/>
  <c r="J212" i="1" s="1"/>
  <c r="G213" i="1" s="1"/>
  <c r="B275" i="1"/>
  <c r="F213" i="1" l="1"/>
  <c r="H213" i="1" s="1"/>
  <c r="J213" i="1" s="1"/>
  <c r="G214" i="1" s="1"/>
  <c r="I213" i="1"/>
  <c r="B276" i="1"/>
  <c r="I214" i="1" l="1"/>
  <c r="F214" i="1"/>
  <c r="H214" i="1" s="1"/>
  <c r="J214" i="1" s="1"/>
  <c r="G215" i="1" s="1"/>
  <c r="B277" i="1"/>
  <c r="F215" i="1" l="1"/>
  <c r="H215" i="1" s="1"/>
  <c r="I215" i="1"/>
  <c r="B278" i="1"/>
  <c r="J215" i="1" l="1"/>
  <c r="G216" i="1" s="1"/>
  <c r="B279" i="1"/>
  <c r="F216" i="1" l="1"/>
  <c r="H216" i="1" s="1"/>
  <c r="I216" i="1"/>
  <c r="B280" i="1"/>
  <c r="J216" i="1" l="1"/>
  <c r="G217" i="1" s="1"/>
  <c r="F217" i="1" s="1"/>
  <c r="H217" i="1" s="1"/>
  <c r="B281" i="1"/>
  <c r="I217" i="1" l="1"/>
  <c r="J217" i="1" s="1"/>
  <c r="G218" i="1" s="1"/>
  <c r="B282" i="1"/>
  <c r="I218" i="1" l="1"/>
  <c r="F218" i="1"/>
  <c r="H218" i="1" s="1"/>
  <c r="J218" i="1" s="1"/>
  <c r="G219" i="1" s="1"/>
  <c r="B283" i="1"/>
  <c r="F219" i="1" l="1"/>
  <c r="H219" i="1" s="1"/>
  <c r="I219" i="1"/>
  <c r="B284" i="1"/>
  <c r="J219" i="1" l="1"/>
  <c r="G220" i="1" s="1"/>
  <c r="B285" i="1"/>
  <c r="I220" i="1" l="1"/>
  <c r="F220" i="1"/>
  <c r="H220" i="1" s="1"/>
  <c r="J220" i="1" s="1"/>
  <c r="G221" i="1" s="1"/>
  <c r="B286" i="1"/>
  <c r="F221" i="1" l="1"/>
  <c r="H221" i="1" s="1"/>
  <c r="I221" i="1"/>
  <c r="B287" i="1"/>
  <c r="J221" i="1" l="1"/>
  <c r="G222" i="1" s="1"/>
  <c r="B288" i="1"/>
  <c r="F222" i="1" l="1"/>
  <c r="H222" i="1" s="1"/>
  <c r="I222" i="1"/>
  <c r="B289" i="1"/>
  <c r="J222" i="1" l="1"/>
  <c r="G223" i="1" s="1"/>
  <c r="F223" i="1" s="1"/>
  <c r="H223" i="1" s="1"/>
  <c r="B290" i="1"/>
  <c r="I223" i="1" l="1"/>
  <c r="J223" i="1" s="1"/>
  <c r="G224" i="1" s="1"/>
  <c r="B291" i="1"/>
  <c r="F224" i="1" l="1"/>
  <c r="H224" i="1" s="1"/>
  <c r="I224" i="1"/>
  <c r="B292" i="1"/>
  <c r="J224" i="1" l="1"/>
  <c r="G225" i="1" s="1"/>
  <c r="F225" i="1" s="1"/>
  <c r="H225" i="1" s="1"/>
  <c r="B293" i="1"/>
  <c r="I225" i="1" l="1"/>
  <c r="J225" i="1" s="1"/>
  <c r="G226" i="1" s="1"/>
  <c r="B294" i="1"/>
  <c r="I226" i="1" l="1"/>
  <c r="F226" i="1"/>
  <c r="H226" i="1" s="1"/>
  <c r="B295" i="1"/>
  <c r="J226" i="1" l="1"/>
  <c r="G227" i="1" s="1"/>
  <c r="F227" i="1" s="1"/>
  <c r="H227" i="1" s="1"/>
  <c r="B296" i="1"/>
  <c r="I227" i="1" l="1"/>
  <c r="J227" i="1" s="1"/>
  <c r="G228" i="1" s="1"/>
  <c r="B297" i="1"/>
  <c r="I228" i="1" l="1"/>
  <c r="F228" i="1"/>
  <c r="H228" i="1" s="1"/>
  <c r="J228" i="1" s="1"/>
  <c r="G229" i="1" s="1"/>
  <c r="B298" i="1"/>
  <c r="F229" i="1" l="1"/>
  <c r="H229" i="1" s="1"/>
  <c r="I229" i="1"/>
  <c r="B299" i="1"/>
  <c r="J229" i="1" l="1"/>
  <c r="G230" i="1" s="1"/>
  <c r="B300" i="1"/>
  <c r="I230" i="1" l="1"/>
  <c r="F230" i="1"/>
  <c r="H230" i="1" s="1"/>
  <c r="J230" i="1" s="1"/>
  <c r="G231" i="1" s="1"/>
  <c r="B301" i="1"/>
  <c r="F231" i="1" l="1"/>
  <c r="H231" i="1" s="1"/>
  <c r="I231" i="1"/>
  <c r="B302" i="1"/>
  <c r="J231" i="1" l="1"/>
  <c r="G232" i="1" s="1"/>
  <c r="B303" i="1"/>
  <c r="I232" i="1" l="1"/>
  <c r="F232" i="1"/>
  <c r="H232" i="1" s="1"/>
  <c r="J232" i="1" s="1"/>
  <c r="G233" i="1" s="1"/>
  <c r="B304" i="1"/>
  <c r="F233" i="1" l="1"/>
  <c r="H233" i="1" s="1"/>
  <c r="I233" i="1"/>
  <c r="B305" i="1"/>
  <c r="J233" i="1" l="1"/>
  <c r="G234" i="1" s="1"/>
  <c r="B306" i="1"/>
  <c r="I234" i="1" l="1"/>
  <c r="F234" i="1"/>
  <c r="H234" i="1" s="1"/>
  <c r="J234" i="1" s="1"/>
  <c r="G235" i="1" s="1"/>
  <c r="B307" i="1"/>
  <c r="F235" i="1" l="1"/>
  <c r="H235" i="1" s="1"/>
  <c r="I235" i="1"/>
  <c r="B308" i="1"/>
  <c r="J235" i="1" l="1"/>
  <c r="G236" i="1" s="1"/>
  <c r="B309" i="1"/>
  <c r="F236" i="1" l="1"/>
  <c r="H236" i="1" s="1"/>
  <c r="I236" i="1"/>
  <c r="B310" i="1"/>
  <c r="J236" i="1" l="1"/>
  <c r="G237" i="1" s="1"/>
  <c r="F237" i="1" s="1"/>
  <c r="H237" i="1" s="1"/>
  <c r="B311" i="1"/>
  <c r="I237" i="1" l="1"/>
  <c r="J237" i="1" s="1"/>
  <c r="G238" i="1" s="1"/>
  <c r="B312" i="1"/>
  <c r="F238" i="1" l="1"/>
  <c r="H238" i="1" s="1"/>
  <c r="I238" i="1"/>
  <c r="B313" i="1"/>
  <c r="J238" i="1" l="1"/>
  <c r="G239" i="1" s="1"/>
  <c r="F239" i="1" s="1"/>
  <c r="H239" i="1" s="1"/>
  <c r="B314" i="1"/>
  <c r="I239" i="1" l="1"/>
  <c r="J239" i="1" s="1"/>
  <c r="G240" i="1" s="1"/>
  <c r="B315" i="1"/>
  <c r="I240" i="1" l="1"/>
  <c r="F240" i="1"/>
  <c r="H240" i="1" s="1"/>
  <c r="J240" i="1" s="1"/>
  <c r="G241" i="1" s="1"/>
  <c r="B316" i="1"/>
  <c r="F241" i="1" l="1"/>
  <c r="H241" i="1" s="1"/>
  <c r="I241" i="1"/>
  <c r="B317" i="1"/>
  <c r="J241" i="1" l="1"/>
  <c r="G242" i="1" s="1"/>
  <c r="I242" i="1" l="1"/>
  <c r="F242" i="1"/>
  <c r="H242" i="1" s="1"/>
  <c r="J242" i="1" s="1"/>
  <c r="G243" i="1" s="1"/>
  <c r="I243" i="1" l="1"/>
  <c r="F243" i="1"/>
  <c r="H243" i="1" s="1"/>
  <c r="J243" i="1" s="1"/>
  <c r="G244" i="1" s="1"/>
  <c r="I244" i="1" l="1"/>
  <c r="F244" i="1"/>
  <c r="H244" i="1" s="1"/>
  <c r="J244" i="1" s="1"/>
  <c r="G245" i="1" s="1"/>
  <c r="F245" i="1" l="1"/>
  <c r="H245" i="1" s="1"/>
  <c r="I245" i="1"/>
  <c r="J245" i="1" l="1"/>
  <c r="G246" i="1" s="1"/>
  <c r="F246" i="1" s="1"/>
  <c r="H246" i="1" s="1"/>
  <c r="I246" i="1" l="1"/>
  <c r="J246" i="1" s="1"/>
  <c r="G247" i="1" s="1"/>
  <c r="F247" i="1" l="1"/>
  <c r="H247" i="1" s="1"/>
  <c r="I247" i="1"/>
  <c r="J247" i="1" l="1"/>
  <c r="G248" i="1" s="1"/>
  <c r="I248" i="1" s="1"/>
  <c r="F248" i="1" l="1"/>
  <c r="H248" i="1" s="1"/>
  <c r="J248" i="1" s="1"/>
  <c r="G249" i="1" s="1"/>
  <c r="I249" i="1" l="1"/>
  <c r="F249" i="1"/>
  <c r="H249" i="1" s="1"/>
  <c r="J249" i="1" l="1"/>
  <c r="G250" i="1" s="1"/>
  <c r="F250" i="1" s="1"/>
  <c r="H250" i="1" s="1"/>
  <c r="I250" i="1" l="1"/>
  <c r="J250" i="1" s="1"/>
  <c r="G251" i="1" s="1"/>
  <c r="I251" i="1" s="1"/>
  <c r="F251" i="1" l="1"/>
  <c r="H251" i="1" s="1"/>
  <c r="J251" i="1" s="1"/>
  <c r="G252" i="1" s="1"/>
  <c r="F252" i="1" s="1"/>
  <c r="H252" i="1" s="1"/>
  <c r="I252" i="1" l="1"/>
  <c r="J252" i="1" s="1"/>
  <c r="G253" i="1" s="1"/>
  <c r="I253" i="1" s="1"/>
  <c r="F253" i="1" l="1"/>
  <c r="H253" i="1" s="1"/>
  <c r="J253" i="1" s="1"/>
  <c r="G254" i="1" s="1"/>
  <c r="F254" i="1" s="1"/>
  <c r="H254" i="1" s="1"/>
  <c r="I254" i="1" l="1"/>
  <c r="J254" i="1" s="1"/>
  <c r="G255" i="1" s="1"/>
  <c r="I255" i="1" l="1"/>
  <c r="F255" i="1"/>
  <c r="H255" i="1" s="1"/>
  <c r="J255" i="1" s="1"/>
  <c r="G256" i="1" s="1"/>
  <c r="F256" i="1" l="1"/>
  <c r="H256" i="1" s="1"/>
  <c r="I256" i="1"/>
  <c r="J256" i="1" l="1"/>
  <c r="G257" i="1" s="1"/>
  <c r="F257" i="1" s="1"/>
  <c r="H257" i="1" s="1"/>
  <c r="I257" i="1" l="1"/>
  <c r="J257" i="1" s="1"/>
  <c r="G258" i="1" s="1"/>
  <c r="I258" i="1" l="1"/>
  <c r="F258" i="1"/>
  <c r="H258" i="1" s="1"/>
  <c r="J258" i="1" s="1"/>
  <c r="G259" i="1" s="1"/>
  <c r="F259" i="1" l="1"/>
  <c r="H259" i="1" s="1"/>
  <c r="I259" i="1"/>
  <c r="J259" i="1" l="1"/>
  <c r="G260" i="1" s="1"/>
  <c r="I260" i="1" s="1"/>
  <c r="F260" i="1" l="1"/>
  <c r="H260" i="1" s="1"/>
  <c r="J260" i="1" s="1"/>
  <c r="G261" i="1" s="1"/>
  <c r="I261" i="1" l="1"/>
  <c r="F261" i="1"/>
  <c r="H261" i="1" s="1"/>
  <c r="J261" i="1" s="1"/>
  <c r="G262" i="1" s="1"/>
  <c r="F262" i="1" l="1"/>
  <c r="H262" i="1" s="1"/>
  <c r="J262" i="1" s="1"/>
  <c r="G263" i="1" s="1"/>
  <c r="I263" i="1" s="1"/>
  <c r="I262" i="1"/>
  <c r="F263" i="1" l="1"/>
  <c r="H263" i="1" s="1"/>
  <c r="J263" i="1" s="1"/>
  <c r="G264" i="1" s="1"/>
  <c r="F264" i="1" s="1"/>
  <c r="H264" i="1" s="1"/>
  <c r="I264" i="1" l="1"/>
  <c r="J264" i="1" s="1"/>
  <c r="G265" i="1" s="1"/>
  <c r="F265" i="1" l="1"/>
  <c r="H265" i="1" s="1"/>
  <c r="I265" i="1"/>
  <c r="J265" i="1" l="1"/>
  <c r="G266" i="1" s="1"/>
  <c r="F266" i="1" l="1"/>
  <c r="H266" i="1" s="1"/>
  <c r="I266" i="1"/>
  <c r="J266" i="1" l="1"/>
  <c r="G267" i="1" s="1"/>
  <c r="I267" i="1" s="1"/>
  <c r="F267" i="1" l="1"/>
  <c r="H267" i="1" s="1"/>
  <c r="J267" i="1" s="1"/>
  <c r="G268" i="1" s="1"/>
  <c r="I268" i="1" s="1"/>
  <c r="F268" i="1" l="1"/>
  <c r="H268" i="1" s="1"/>
  <c r="J268" i="1" s="1"/>
  <c r="G269" i="1" s="1"/>
  <c r="I269" i="1" s="1"/>
  <c r="F269" i="1" l="1"/>
  <c r="H269" i="1" s="1"/>
  <c r="J269" i="1" s="1"/>
  <c r="G270" i="1" s="1"/>
  <c r="I270" i="1" s="1"/>
  <c r="F270" i="1" l="1"/>
  <c r="H270" i="1" s="1"/>
  <c r="J270" i="1" s="1"/>
  <c r="G271" i="1" s="1"/>
  <c r="I271" i="1" s="1"/>
  <c r="F271" i="1" l="1"/>
  <c r="H271" i="1" s="1"/>
  <c r="J271" i="1" s="1"/>
  <c r="G272" i="1" s="1"/>
  <c r="I272" i="1" s="1"/>
  <c r="F272" i="1" l="1"/>
  <c r="H272" i="1" s="1"/>
  <c r="J272" i="1" s="1"/>
  <c r="G273" i="1" s="1"/>
  <c r="I273" i="1" s="1"/>
  <c r="F273" i="1" l="1"/>
  <c r="H273" i="1" s="1"/>
  <c r="J273" i="1" s="1"/>
  <c r="G274" i="1" s="1"/>
  <c r="I274" i="1" s="1"/>
  <c r="F274" i="1" l="1"/>
  <c r="H274" i="1" s="1"/>
  <c r="J274" i="1" s="1"/>
  <c r="G275" i="1" s="1"/>
  <c r="F275" i="1" s="1"/>
  <c r="H275" i="1" s="1"/>
  <c r="I275" i="1" l="1"/>
  <c r="J275" i="1" s="1"/>
  <c r="G276" i="1" s="1"/>
  <c r="I276" i="1" l="1"/>
  <c r="F276" i="1"/>
  <c r="H276" i="1" s="1"/>
  <c r="J276" i="1" s="1"/>
  <c r="G277" i="1" s="1"/>
  <c r="F277" i="1" l="1"/>
  <c r="H277" i="1" s="1"/>
  <c r="I277" i="1"/>
  <c r="J277" i="1" l="1"/>
  <c r="G278" i="1" s="1"/>
  <c r="I278" i="1" l="1"/>
  <c r="F278" i="1"/>
  <c r="H278" i="1" s="1"/>
  <c r="J278" i="1" s="1"/>
  <c r="G279" i="1" s="1"/>
  <c r="F279" i="1" l="1"/>
  <c r="H279" i="1" s="1"/>
  <c r="I279" i="1"/>
  <c r="J279" i="1" l="1"/>
  <c r="G280" i="1" s="1"/>
  <c r="I280" i="1" l="1"/>
  <c r="F280" i="1"/>
  <c r="H280" i="1" s="1"/>
  <c r="J280" i="1" s="1"/>
  <c r="G281" i="1" s="1"/>
  <c r="F281" i="1" l="1"/>
  <c r="H281" i="1" s="1"/>
  <c r="I281" i="1"/>
  <c r="J281" i="1" l="1"/>
  <c r="G282" i="1" s="1"/>
  <c r="I282" i="1" l="1"/>
  <c r="F282" i="1"/>
  <c r="H282" i="1" s="1"/>
  <c r="J282" i="1" s="1"/>
  <c r="G283" i="1" s="1"/>
  <c r="F283" i="1" l="1"/>
  <c r="H283" i="1" s="1"/>
  <c r="I283" i="1"/>
  <c r="J283" i="1" l="1"/>
  <c r="G284" i="1" s="1"/>
  <c r="I284" i="1" l="1"/>
  <c r="F284" i="1"/>
  <c r="H284" i="1" s="1"/>
  <c r="J284" i="1" s="1"/>
  <c r="G285" i="1" s="1"/>
  <c r="F285" i="1" l="1"/>
  <c r="H285" i="1" s="1"/>
  <c r="I285" i="1"/>
  <c r="J285" i="1" l="1"/>
  <c r="G286" i="1" s="1"/>
  <c r="F286" i="1" l="1"/>
  <c r="H286" i="1" s="1"/>
  <c r="I286" i="1"/>
  <c r="J286" i="1" l="1"/>
  <c r="G287" i="1" s="1"/>
  <c r="F287" i="1" l="1"/>
  <c r="H287" i="1" s="1"/>
  <c r="I287" i="1"/>
  <c r="J287" i="1" l="1"/>
  <c r="G288" i="1" s="1"/>
  <c r="I288" i="1" s="1"/>
  <c r="F288" i="1" l="1"/>
  <c r="H288" i="1" s="1"/>
  <c r="J288" i="1" s="1"/>
  <c r="G289" i="1" s="1"/>
  <c r="F289" i="1" l="1"/>
  <c r="H289" i="1" s="1"/>
  <c r="J289" i="1" s="1"/>
  <c r="G290" i="1" s="1"/>
  <c r="I290" i="1" s="1"/>
  <c r="I289" i="1"/>
  <c r="F290" i="1" l="1"/>
  <c r="H290" i="1" s="1"/>
  <c r="J290" i="1" s="1"/>
  <c r="G291" i="1" s="1"/>
  <c r="F291" i="1" s="1"/>
  <c r="H291" i="1" s="1"/>
  <c r="I291" i="1" l="1"/>
  <c r="J291" i="1" s="1"/>
  <c r="G292" i="1" s="1"/>
  <c r="I292" i="1" s="1"/>
  <c r="F292" i="1" l="1"/>
  <c r="H292" i="1" s="1"/>
  <c r="J292" i="1" s="1"/>
  <c r="G293" i="1" s="1"/>
  <c r="F293" i="1" s="1"/>
  <c r="H293" i="1" s="1"/>
  <c r="I293" i="1" l="1"/>
  <c r="J293" i="1" s="1"/>
  <c r="G294" i="1" s="1"/>
  <c r="I294" i="1" l="1"/>
  <c r="F294" i="1"/>
  <c r="H294" i="1" s="1"/>
  <c r="J294" i="1" l="1"/>
  <c r="G295" i="1" s="1"/>
  <c r="F295" i="1" s="1"/>
  <c r="H295" i="1" s="1"/>
  <c r="I295" i="1" l="1"/>
  <c r="J295" i="1" s="1"/>
  <c r="G296" i="1" s="1"/>
  <c r="I296" i="1" s="1"/>
  <c r="F296" i="1" l="1"/>
  <c r="H296" i="1" s="1"/>
  <c r="J296" i="1" s="1"/>
  <c r="G297" i="1" s="1"/>
  <c r="F297" i="1" s="1"/>
  <c r="H297" i="1" s="1"/>
  <c r="I297" i="1" l="1"/>
  <c r="J297" i="1" s="1"/>
  <c r="G298" i="1" s="1"/>
  <c r="F298" i="1" s="1"/>
  <c r="H298" i="1" s="1"/>
  <c r="I298" i="1" l="1"/>
  <c r="J298" i="1" s="1"/>
  <c r="G299" i="1" s="1"/>
  <c r="I299" i="1" l="1"/>
  <c r="F299" i="1"/>
  <c r="H299" i="1" s="1"/>
  <c r="J299" i="1" s="1"/>
  <c r="G300" i="1" s="1"/>
  <c r="I300" i="1" l="1"/>
  <c r="F300" i="1"/>
  <c r="H300" i="1" s="1"/>
  <c r="J300" i="1" s="1"/>
  <c r="G301" i="1" s="1"/>
  <c r="F301" i="1" l="1"/>
  <c r="H301" i="1" s="1"/>
  <c r="I301" i="1"/>
  <c r="J301" i="1" l="1"/>
  <c r="G302" i="1" s="1"/>
  <c r="F302" i="1" s="1"/>
  <c r="H302" i="1" s="1"/>
  <c r="I302" i="1" l="1"/>
  <c r="J302" i="1" s="1"/>
  <c r="G303" i="1" s="1"/>
  <c r="F303" i="1" l="1"/>
  <c r="H303" i="1" s="1"/>
  <c r="I303" i="1"/>
  <c r="J303" i="1" l="1"/>
  <c r="G304" i="1" s="1"/>
  <c r="F304" i="1" s="1"/>
  <c r="H304" i="1" s="1"/>
  <c r="I304" i="1" l="1"/>
  <c r="J304" i="1" s="1"/>
  <c r="G305" i="1" s="1"/>
  <c r="F305" i="1" l="1"/>
  <c r="H305" i="1" s="1"/>
  <c r="I305" i="1"/>
  <c r="J305" i="1" l="1"/>
  <c r="G306" i="1" s="1"/>
  <c r="F306" i="1" s="1"/>
  <c r="H306" i="1" s="1"/>
  <c r="I306" i="1" l="1"/>
  <c r="J306" i="1" s="1"/>
  <c r="G307" i="1" s="1"/>
  <c r="I307" i="1" l="1"/>
  <c r="F307" i="1"/>
  <c r="H307" i="1" s="1"/>
  <c r="J307" i="1" s="1"/>
  <c r="G308" i="1" s="1"/>
  <c r="I308" i="1" s="1"/>
  <c r="F308" i="1" l="1"/>
  <c r="H308" i="1" s="1"/>
  <c r="J308" i="1" s="1"/>
  <c r="G309" i="1" s="1"/>
  <c r="F309" i="1" l="1"/>
  <c r="H309" i="1" s="1"/>
  <c r="I309" i="1"/>
  <c r="J309" i="1" l="1"/>
  <c r="G310" i="1" s="1"/>
  <c r="F310" i="1" l="1"/>
  <c r="H310" i="1" s="1"/>
  <c r="I310" i="1"/>
  <c r="J310" i="1" l="1"/>
  <c r="G311" i="1" s="1"/>
  <c r="F311" i="1" s="1"/>
  <c r="H311" i="1" s="1"/>
  <c r="I311" i="1" l="1"/>
  <c r="J311" i="1" s="1"/>
  <c r="G312" i="1" s="1"/>
  <c r="I312" i="1" l="1"/>
  <c r="F312" i="1"/>
  <c r="H312" i="1" s="1"/>
  <c r="J312" i="1" s="1"/>
  <c r="G313" i="1" s="1"/>
  <c r="F313" i="1" l="1"/>
  <c r="H313" i="1" s="1"/>
  <c r="I313" i="1"/>
  <c r="J313" i="1" l="1"/>
  <c r="G314" i="1" s="1"/>
  <c r="I314" i="1" s="1"/>
  <c r="F314" i="1" l="1"/>
  <c r="H314" i="1" s="1"/>
  <c r="J314" i="1" s="1"/>
  <c r="G315" i="1" s="1"/>
  <c r="F315" i="1" l="1"/>
  <c r="H315" i="1" s="1"/>
  <c r="I315" i="1"/>
  <c r="J315" i="1" l="1"/>
  <c r="G316" i="1" s="1"/>
  <c r="I316" i="1" s="1"/>
  <c r="F316" i="1" l="1"/>
  <c r="H316" i="1" s="1"/>
  <c r="J316" i="1" s="1"/>
  <c r="G317" i="1" s="1"/>
  <c r="F317" i="1" l="1"/>
  <c r="H317" i="1" s="1"/>
  <c r="I317" i="1"/>
  <c r="J317" i="1" l="1"/>
</calcChain>
</file>

<file path=xl/comments1.xml><?xml version="1.0" encoding="utf-8"?>
<comments xmlns="http://schemas.openxmlformats.org/spreadsheetml/2006/main">
  <authors>
    <author>eiv</author>
  </authors>
  <commentList>
    <comment ref="B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List>
</comments>
</file>

<file path=xl/sharedStrings.xml><?xml version="1.0" encoding="utf-8"?>
<sst xmlns="http://schemas.openxmlformats.org/spreadsheetml/2006/main" count="631" uniqueCount="43">
  <si>
    <t>tipo de</t>
  </si>
  <si>
    <t xml:space="preserve">importe a </t>
  </si>
  <si>
    <t>mensualidad o</t>
  </si>
  <si>
    <t>intereses del</t>
  </si>
  <si>
    <t>cuota</t>
  </si>
  <si>
    <t>anticipar</t>
  </si>
  <si>
    <t>actual</t>
  </si>
  <si>
    <t>pendientes</t>
  </si>
  <si>
    <t>opcion</t>
  </si>
  <si>
    <t>vivo</t>
  </si>
  <si>
    <t>reducir</t>
  </si>
  <si>
    <t>Método de cuotas constantes, también llamado Sistema Francés</t>
  </si>
  <si>
    <t>período</t>
  </si>
  <si>
    <t>amortización</t>
  </si>
  <si>
    <t>años de vida del préstamo</t>
  </si>
  <si>
    <t>importe inicial del préstamo</t>
  </si>
  <si>
    <t>tipo de interés nominal anual inicial en tanto por ciento</t>
  </si>
  <si>
    <t>interés</t>
  </si>
  <si>
    <t>períodos</t>
  </si>
  <si>
    <t>préstamo</t>
  </si>
  <si>
    <t>pago periódico</t>
  </si>
  <si>
    <t xml:space="preserve">Cuadro de amortización de un préstamo por el sistema francés. Calcula teniendo en cuenta las variaciones </t>
  </si>
  <si>
    <t>número de pagos periódicos al año</t>
  </si>
  <si>
    <t>Las celdas sombreadas contienen fórmulas, no cumplimentar.</t>
  </si>
  <si>
    <t>Euribor</t>
  </si>
  <si>
    <t>Diferencial</t>
  </si>
  <si>
    <t>Tipo Efectivo</t>
  </si>
  <si>
    <t xml:space="preserve">Mes </t>
  </si>
  <si>
    <t>Estado</t>
  </si>
  <si>
    <t>Año</t>
  </si>
  <si>
    <t>Pendiente</t>
  </si>
  <si>
    <t>Junio</t>
  </si>
  <si>
    <t>Julio</t>
  </si>
  <si>
    <t>Agosto</t>
  </si>
  <si>
    <t>Septiembre</t>
  </si>
  <si>
    <t>Octubre</t>
  </si>
  <si>
    <t>Noviembre</t>
  </si>
  <si>
    <t>Diciembre</t>
  </si>
  <si>
    <t>Enero</t>
  </si>
  <si>
    <t>Febrero</t>
  </si>
  <si>
    <t>Marzo</t>
  </si>
  <si>
    <t>Abril</t>
  </si>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</sst>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_);\(#,##0.000\)"/>
    <numFmt numFmtId="165" formatCode="#,##0.00000_);\(#,##0.00000\)"/>
    <numFmt numFmtId="166" formatCode="#,##0.00\ &quot;€&quot;"/>
  </numFmts>
  <fonts count="11">
    <font>
      <sz val="12"/>
      <name val="Arial MT"/>
    </font>
    <font>
      <sz val="10"/>
      <color indexed="81"/>
      <name val="Tahoma"/>
    </font>
    <font>
      <sz val="10"/>
      <color indexed="18"/>
      <name val="Arial"/>
      <family val="2"/>
    </font>
    <font>
      <b/>
      <sz val="11"/>
      <color theme="0"/>
      <name val="Calibri"/>
      <family val="2"/>
      <scheme val="minor"/>
    </font>
    <font>
      <sz val="11"/>
      <name val="Calibri"/>
      <family val="2"/>
      <scheme val="minor"/>
    </font>
    <font>
      <b/>
      <sz val="11"/>
      <color indexed="9"/>
      <name val="Calibri"/>
      <family val="2"/>
      <scheme val="minor"/>
    </font>
    <font>
      <sz val="11"/>
      <color indexed="9"/>
      <name val="Calibri"/>
      <family val="2"/>
      <scheme val="minor"/>
    </font>
    <font>
      <b/>
      <sz val="11"/>
      <color indexed="18"/>
      <name val="Calibri"/>
      <family val="2"/>
      <scheme val="minor"/>
    </font>
    <font>
      <b/>
      <sz val="11"/>
      <name val="Calibri"/>
      <family val="2"/>
      <scheme val="minor"/>
    </font>
    <font>
      <sz val="11"/>
      <color indexed="12"/>
      <name val="Calibri"/>
      <family val="2"/>
      <scheme val="minor"/>
    </font>
    <font>
      <b/>
      <sz val="11"/>
      <color indexed="12"/>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s>
  <borders count="26">
    <border>
      <left/>
      <right/>
      <top/>
      <bottom/>
      <diagonal/>
    </border>
    <border>
      <left style="thin">
        <color indexed="8"/>
      </left>
      <right/>
      <top/>
      <bottom/>
      <diagonal/>
    </border>
    <border>
      <left style="thick">
        <color indexed="64"/>
      </left>
      <right style="thin">
        <color indexed="8"/>
      </right>
      <top/>
      <bottom/>
      <diagonal/>
    </border>
    <border>
      <left style="thin">
        <color indexed="8"/>
      </left>
      <right style="thin">
        <color indexed="8"/>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37" fontId="0" fillId="0" borderId="0"/>
  </cellStyleXfs>
  <cellXfs count="90">
    <xf numFmtId="37" fontId="0" fillId="0" borderId="0" xfId="0"/>
    <xf numFmtId="37" fontId="4" fillId="0" borderId="0" xfId="0" applyFont="1"/>
    <xf numFmtId="37" fontId="4" fillId="0" borderId="0" xfId="0" applyFont="1" applyProtection="1">
      <protection hidden="1"/>
    </xf>
    <xf numFmtId="37" fontId="4" fillId="0" borderId="0" xfId="0" applyFont="1" applyBorder="1"/>
    <xf numFmtId="37" fontId="4" fillId="0" borderId="0" xfId="0" applyFont="1" applyBorder="1" applyProtection="1">
      <protection hidden="1"/>
    </xf>
    <xf numFmtId="37" fontId="4" fillId="2" borderId="0" xfId="0" applyFont="1" applyFill="1"/>
    <xf numFmtId="37" fontId="8" fillId="2" borderId="0" xfId="0" applyFont="1" applyFill="1" applyBorder="1" applyProtection="1">
      <protection locked="0"/>
    </xf>
    <xf numFmtId="37" fontId="8" fillId="2" borderId="0" xfId="0" applyFont="1" applyFill="1" applyBorder="1"/>
    <xf numFmtId="37" fontId="4" fillId="2" borderId="0" xfId="0" applyFont="1" applyFill="1" applyBorder="1" applyProtection="1">
      <protection hidden="1"/>
    </xf>
    <xf numFmtId="39" fontId="9" fillId="2" borderId="4" xfId="0" applyNumberFormat="1" applyFont="1" applyFill="1" applyBorder="1" applyProtection="1">
      <protection locked="0"/>
    </xf>
    <xf numFmtId="37" fontId="9" fillId="2" borderId="5" xfId="0" applyFont="1" applyFill="1" applyBorder="1" applyProtection="1">
      <protection locked="0"/>
    </xf>
    <xf numFmtId="37" fontId="9" fillId="2" borderId="5" xfId="0" applyFont="1" applyFill="1" applyBorder="1"/>
    <xf numFmtId="39" fontId="9" fillId="2" borderId="6" xfId="0" applyNumberFormat="1" applyFont="1" applyFill="1" applyBorder="1" applyProtection="1">
      <protection locked="0"/>
    </xf>
    <xf numFmtId="37" fontId="9" fillId="2" borderId="7" xfId="0" applyFont="1" applyFill="1" applyBorder="1" applyProtection="1">
      <protection locked="0"/>
    </xf>
    <xf numFmtId="37" fontId="9" fillId="2" borderId="7" xfId="0" applyFont="1" applyFill="1" applyBorder="1"/>
    <xf numFmtId="37" fontId="10" fillId="2" borderId="7" xfId="0" applyFont="1" applyFill="1" applyBorder="1" applyProtection="1">
      <protection locked="0"/>
    </xf>
    <xf numFmtId="37" fontId="4" fillId="0" borderId="0" xfId="0" applyFont="1" applyAlignment="1">
      <alignment horizontal="center"/>
    </xf>
    <xf numFmtId="37" fontId="4" fillId="0" borderId="15" xfId="0" applyFont="1" applyBorder="1"/>
    <xf numFmtId="37" fontId="4" fillId="0" borderId="16" xfId="0" applyFont="1" applyBorder="1"/>
    <xf numFmtId="37" fontId="4" fillId="0" borderId="17" xfId="0" applyFont="1" applyBorder="1"/>
    <xf numFmtId="37" fontId="4" fillId="0" borderId="16" xfId="0" applyFont="1" applyBorder="1" applyAlignment="1">
      <alignment horizontal="center"/>
    </xf>
    <xf numFmtId="37" fontId="4" fillId="0" borderId="19" xfId="0" applyFont="1" applyBorder="1" applyAlignment="1">
      <alignment horizontal="center"/>
    </xf>
    <xf numFmtId="37" fontId="4" fillId="0" borderId="12" xfId="0" applyFont="1" applyBorder="1" applyAlignment="1">
      <alignment horizontal="center"/>
    </xf>
    <xf numFmtId="37" fontId="4" fillId="0" borderId="15" xfId="0" applyFont="1" applyBorder="1" applyAlignment="1">
      <alignment horizontal="center"/>
    </xf>
    <xf numFmtId="37" fontId="4" fillId="0" borderId="17" xfId="0" applyFont="1" applyBorder="1" applyAlignment="1">
      <alignment horizontal="center"/>
    </xf>
    <xf numFmtId="37" fontId="4" fillId="0" borderId="9" xfId="0" applyFont="1" applyBorder="1" applyAlignment="1">
      <alignment horizontal="center"/>
    </xf>
    <xf numFmtId="37" fontId="4" fillId="0" borderId="0" xfId="0" applyFont="1" applyBorder="1" applyAlignment="1">
      <alignment horizontal="center"/>
    </xf>
    <xf numFmtId="37" fontId="4" fillId="0" borderId="0" xfId="0" applyFont="1" applyBorder="1" applyAlignment="1">
      <alignment horizontal="center" vertical="center" wrapText="1"/>
    </xf>
    <xf numFmtId="37" fontId="4" fillId="0" borderId="20" xfId="0" applyFont="1" applyBorder="1" applyAlignment="1">
      <alignment horizontal="center"/>
    </xf>
    <xf numFmtId="37" fontId="4" fillId="0" borderId="21" xfId="0" applyFont="1" applyBorder="1" applyAlignment="1">
      <alignment horizontal="center"/>
    </xf>
    <xf numFmtId="37" fontId="4" fillId="0" borderId="22" xfId="0" applyFont="1" applyBorder="1" applyAlignment="1">
      <alignment horizontal="center"/>
    </xf>
    <xf numFmtId="37" fontId="6" fillId="3" borderId="0" xfId="0" applyFont="1" applyFill="1" applyBorder="1" applyProtection="1">
      <protection hidden="1"/>
    </xf>
    <xf numFmtId="37" fontId="3" fillId="6" borderId="22" xfId="0" applyFont="1" applyFill="1" applyBorder="1" applyAlignment="1">
      <alignment horizontal="center" vertical="center"/>
    </xf>
    <xf numFmtId="37" fontId="4" fillId="13" borderId="5" xfId="0" applyFont="1" applyFill="1" applyBorder="1" applyProtection="1">
      <protection hidden="1"/>
    </xf>
    <xf numFmtId="166" fontId="4" fillId="13" borderId="5" xfId="0" applyNumberFormat="1" applyFont="1" applyFill="1" applyBorder="1" applyProtection="1">
      <protection hidden="1"/>
    </xf>
    <xf numFmtId="37" fontId="4" fillId="13" borderId="10" xfId="0" applyFont="1" applyFill="1" applyBorder="1" applyProtection="1">
      <protection hidden="1"/>
    </xf>
    <xf numFmtId="37" fontId="4" fillId="13" borderId="7" xfId="0" applyFont="1" applyFill="1" applyBorder="1" applyProtection="1">
      <protection hidden="1"/>
    </xf>
    <xf numFmtId="37" fontId="4" fillId="13" borderId="7" xfId="0" applyNumberFormat="1" applyFont="1" applyFill="1" applyBorder="1" applyProtection="1">
      <protection hidden="1"/>
    </xf>
    <xf numFmtId="166" fontId="4" fillId="13" borderId="7" xfId="0" applyNumberFormat="1" applyFont="1" applyFill="1" applyBorder="1" applyProtection="1">
      <protection hidden="1"/>
    </xf>
    <xf numFmtId="37" fontId="4" fillId="13" borderId="11" xfId="0" applyFont="1" applyFill="1" applyBorder="1" applyProtection="1">
      <protection hidden="1"/>
    </xf>
    <xf numFmtId="37" fontId="4" fillId="13" borderId="8" xfId="0" applyFont="1" applyFill="1" applyBorder="1" applyProtection="1">
      <protection hidden="1"/>
    </xf>
    <xf numFmtId="164" fontId="4" fillId="2" borderId="0" xfId="0" applyNumberFormat="1" applyFont="1" applyFill="1" applyBorder="1" applyProtection="1">
      <protection hidden="1"/>
    </xf>
    <xf numFmtId="37" fontId="7" fillId="0" borderId="15" xfId="0" applyFont="1" applyBorder="1"/>
    <xf numFmtId="37" fontId="4" fillId="2" borderId="15" xfId="0" applyFont="1" applyFill="1" applyBorder="1"/>
    <xf numFmtId="37" fontId="6" fillId="2" borderId="18" xfId="0" applyFont="1" applyFill="1" applyBorder="1"/>
    <xf numFmtId="37" fontId="5" fillId="2" borderId="18" xfId="0" applyFont="1" applyFill="1" applyBorder="1"/>
    <xf numFmtId="37" fontId="5" fillId="2" borderId="18" xfId="0" applyFont="1" applyFill="1" applyBorder="1" applyProtection="1">
      <protection hidden="1"/>
    </xf>
    <xf numFmtId="37" fontId="6" fillId="3" borderId="13" xfId="0" applyFont="1" applyFill="1" applyBorder="1" applyProtection="1">
      <protection hidden="1"/>
    </xf>
    <xf numFmtId="37" fontId="6" fillId="3" borderId="14" xfId="0" applyFont="1" applyFill="1" applyBorder="1" applyProtection="1">
      <protection hidden="1"/>
    </xf>
    <xf numFmtId="37" fontId="6" fillId="3" borderId="16" xfId="0" applyFont="1" applyFill="1" applyBorder="1" applyProtection="1">
      <protection hidden="1"/>
    </xf>
    <xf numFmtId="37" fontId="6" fillId="3" borderId="18" xfId="0" applyFont="1" applyFill="1" applyBorder="1" applyProtection="1">
      <protection hidden="1"/>
    </xf>
    <xf numFmtId="37" fontId="6" fillId="3" borderId="19" xfId="0" applyFont="1" applyFill="1" applyBorder="1" applyProtection="1">
      <protection hidden="1"/>
    </xf>
    <xf numFmtId="165" fontId="4" fillId="0" borderId="0" xfId="0" applyNumberFormat="1" applyFont="1" applyBorder="1" applyAlignment="1" applyProtection="1">
      <alignment horizontal="center"/>
    </xf>
    <xf numFmtId="165" fontId="4" fillId="2" borderId="0" xfId="0" applyNumberFormat="1" applyFont="1" applyFill="1" applyBorder="1" applyAlignment="1" applyProtection="1">
      <alignment horizontal="center"/>
    </xf>
    <xf numFmtId="37" fontId="4" fillId="2" borderId="0" xfId="0" applyFont="1" applyFill="1" applyBorder="1" applyAlignment="1">
      <alignment horizontal="center"/>
    </xf>
    <xf numFmtId="37" fontId="4" fillId="2" borderId="16" xfId="0" applyFont="1" applyFill="1" applyBorder="1" applyAlignment="1">
      <alignment horizontal="center"/>
    </xf>
    <xf numFmtId="37" fontId="4" fillId="0" borderId="18" xfId="0" applyFont="1" applyBorder="1" applyProtection="1">
      <protection hidden="1"/>
    </xf>
    <xf numFmtId="37" fontId="4" fillId="0" borderId="18" xfId="0" applyFont="1" applyBorder="1" applyAlignment="1">
      <alignment horizontal="center"/>
    </xf>
    <xf numFmtId="37" fontId="5" fillId="6" borderId="23" xfId="0" applyFont="1" applyFill="1" applyBorder="1" applyAlignment="1">
      <alignment horizontal="centerContinuous"/>
    </xf>
    <xf numFmtId="37" fontId="6" fillId="6" borderId="24" xfId="0" applyFont="1" applyFill="1" applyBorder="1" applyAlignment="1">
      <alignment horizontal="centerContinuous"/>
    </xf>
    <xf numFmtId="37" fontId="6" fillId="6" borderId="24" xfId="0" applyFont="1" applyFill="1" applyBorder="1" applyAlignment="1" applyProtection="1">
      <alignment horizontal="centerContinuous"/>
      <protection hidden="1"/>
    </xf>
    <xf numFmtId="37" fontId="6" fillId="6" borderId="25" xfId="0" applyFont="1" applyFill="1" applyBorder="1" applyAlignment="1" applyProtection="1">
      <alignment horizontal="centerContinuous"/>
      <protection hidden="1"/>
    </xf>
    <xf numFmtId="166" fontId="8" fillId="9" borderId="12" xfId="0" applyNumberFormat="1" applyFont="1" applyFill="1" applyBorder="1" applyProtection="1">
      <protection locked="0"/>
    </xf>
    <xf numFmtId="39" fontId="8" fillId="10" borderId="15" xfId="0" applyNumberFormat="1" applyFont="1" applyFill="1" applyBorder="1" applyProtection="1">
      <protection locked="0"/>
    </xf>
    <xf numFmtId="37" fontId="8" fillId="12" borderId="15" xfId="0" applyNumberFormat="1" applyFont="1" applyFill="1" applyBorder="1" applyProtection="1">
      <protection locked="0"/>
    </xf>
    <xf numFmtId="37" fontId="8" fillId="11" borderId="17" xfId="0" applyNumberFormat="1" applyFont="1" applyFill="1" applyBorder="1" applyProtection="1">
      <protection locked="0"/>
    </xf>
    <xf numFmtId="37" fontId="5" fillId="3" borderId="12" xfId="0" applyFont="1" applyFill="1" applyBorder="1"/>
    <xf numFmtId="37" fontId="5" fillId="3" borderId="15" xfId="0" applyFont="1" applyFill="1" applyBorder="1"/>
    <xf numFmtId="37" fontId="5" fillId="3" borderId="17" xfId="0" applyFont="1" applyFill="1" applyBorder="1"/>
    <xf numFmtId="37" fontId="3" fillId="4" borderId="12" xfId="0" applyFont="1" applyFill="1" applyBorder="1" applyAlignment="1">
      <alignment horizontal="center" vertical="center"/>
    </xf>
    <xf numFmtId="37" fontId="3" fillId="5" borderId="13" xfId="0" applyFont="1" applyFill="1" applyBorder="1" applyAlignment="1">
      <alignment horizontal="center"/>
    </xf>
    <xf numFmtId="39" fontId="4" fillId="8" borderId="17" xfId="0" applyNumberFormat="1" applyFont="1" applyFill="1" applyBorder="1" applyAlignment="1">
      <alignment horizontal="center"/>
    </xf>
    <xf numFmtId="39" fontId="4" fillId="8" borderId="18" xfId="0" applyNumberFormat="1" applyFont="1" applyFill="1" applyBorder="1" applyAlignment="1">
      <alignment horizontal="center"/>
    </xf>
    <xf numFmtId="37" fontId="3" fillId="7" borderId="20" xfId="0" applyFont="1" applyFill="1" applyBorder="1" applyAlignment="1">
      <alignment horizontal="center"/>
    </xf>
    <xf numFmtId="39" fontId="3" fillId="7" borderId="22" xfId="0" applyNumberFormat="1" applyFont="1" applyFill="1" applyBorder="1" applyAlignment="1">
      <alignment horizontal="center"/>
    </xf>
    <xf numFmtId="37" fontId="5" fillId="6" borderId="12" xfId="0" applyFont="1" applyFill="1" applyBorder="1" applyAlignment="1">
      <alignment horizontal="center" vertical="center"/>
    </xf>
    <xf numFmtId="37" fontId="5" fillId="6" borderId="13" xfId="0" applyFont="1" applyFill="1" applyBorder="1" applyAlignment="1">
      <alignment horizontal="center" vertical="center"/>
    </xf>
    <xf numFmtId="37" fontId="7" fillId="0" borderId="15" xfId="0" applyFont="1" applyBorder="1" applyAlignment="1">
      <alignment horizontal="center" vertical="center"/>
    </xf>
    <xf numFmtId="37" fontId="7" fillId="0" borderId="0" xfId="0" applyFont="1" applyBorder="1" applyAlignment="1">
      <alignment horizontal="center" vertical="center"/>
    </xf>
    <xf numFmtId="37" fontId="7" fillId="0" borderId="16" xfId="0" applyFont="1" applyBorder="1" applyAlignment="1">
      <alignment horizontal="center" vertical="center"/>
    </xf>
    <xf numFmtId="37" fontId="4" fillId="0" borderId="20" xfId="0" applyFont="1" applyBorder="1" applyAlignment="1">
      <alignment horizontal="center" vertical="center" wrapText="1"/>
    </xf>
    <xf numFmtId="37" fontId="4" fillId="0" borderId="21" xfId="0" applyFont="1" applyBorder="1" applyAlignment="1">
      <alignment horizontal="center" vertical="center" wrapText="1"/>
    </xf>
    <xf numFmtId="37" fontId="4" fillId="0" borderId="22" xfId="0" applyFont="1" applyBorder="1" applyAlignment="1">
      <alignment horizontal="center" vertical="center" wrapText="1"/>
    </xf>
    <xf numFmtId="166" fontId="8" fillId="14" borderId="5" xfId="0" applyNumberFormat="1" applyFont="1" applyFill="1" applyBorder="1" applyAlignment="1" applyProtection="1">
      <alignment horizontal="center" vertical="center"/>
      <protection hidden="1"/>
    </xf>
    <xf numFmtId="166" fontId="8" fillId="14" borderId="7" xfId="0" applyNumberFormat="1" applyFont="1" applyFill="1" applyBorder="1" applyAlignment="1" applyProtection="1">
      <alignment horizontal="center" vertical="center"/>
      <protection hidden="1"/>
    </xf>
    <xf numFmtId="37" fontId="3" fillId="6" borderId="20" xfId="0" applyFont="1" applyFill="1" applyBorder="1" applyAlignment="1">
      <alignment horizontal="center" vertical="center"/>
    </xf>
    <xf numFmtId="37" fontId="3" fillId="6" borderId="2" xfId="0" applyFont="1" applyFill="1" applyBorder="1" applyAlignment="1">
      <alignment horizontal="center" vertical="center" wrapText="1"/>
    </xf>
    <xf numFmtId="37" fontId="3" fillId="6" borderId="3" xfId="0" applyFont="1" applyFill="1" applyBorder="1" applyAlignment="1">
      <alignment horizontal="center" vertical="center" wrapText="1"/>
    </xf>
    <xf numFmtId="37" fontId="3" fillId="6" borderId="3" xfId="0" applyFont="1" applyFill="1" applyBorder="1" applyAlignment="1" applyProtection="1">
      <alignment horizontal="center" vertical="center" wrapText="1"/>
      <protection hidden="1"/>
    </xf>
    <xf numFmtId="37" fontId="3" fillId="6" borderId="1"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N431"/>
  <sheetViews>
    <sheetView showGridLines="0" tabSelected="1" workbookViewId="0">
      <selection activeCell="O18" sqref="O18"/>
    </sheetView>
  </sheetViews>
  <sheetFormatPr baseColWidth="10" defaultColWidth="9.6640625" defaultRowHeight="15"/>
  <cols>
    <col min="1" max="1" width="4.77734375" style="1" customWidth="1"/>
    <col min="2" max="2" width="8.109375" style="1" customWidth="1"/>
    <col min="3" max="3" width="9.88671875" style="1" customWidth="1"/>
    <col min="4" max="4" width="7" style="1" customWidth="1"/>
    <col min="5" max="5" width="6.77734375" style="2" customWidth="1"/>
    <col min="6" max="6" width="8.88671875" style="2" customWidth="1"/>
    <col min="7" max="7" width="12.6640625" style="2" customWidth="1"/>
    <col min="8" max="8" width="11.77734375" style="2" customWidth="1"/>
    <col min="9" max="9" width="12" style="2" customWidth="1"/>
    <col min="10" max="10" width="9.6640625" style="2" customWidth="1"/>
    <col min="11" max="11" width="11.5546875" style="16" customWidth="1"/>
    <col min="12" max="12" width="11.33203125" style="16" customWidth="1"/>
    <col min="13" max="13" width="8.88671875" style="16" customWidth="1"/>
    <col min="14" max="14" width="12.6640625" style="1" customWidth="1"/>
    <col min="15" max="16384" width="9.6640625" style="1"/>
  </cols>
  <sheetData>
    <row r="1" spans="2:13" ht="15.75" thickBot="1"/>
    <row r="2" spans="2:13" ht="15.75" customHeight="1">
      <c r="B2" s="75" t="s">
        <v>11</v>
      </c>
      <c r="C2" s="76"/>
      <c r="D2" s="76"/>
      <c r="E2" s="76"/>
      <c r="F2" s="76"/>
      <c r="G2" s="76"/>
      <c r="H2" s="76"/>
      <c r="I2" s="76"/>
      <c r="J2" s="76"/>
      <c r="K2" s="76"/>
      <c r="L2" s="76"/>
      <c r="M2" s="76"/>
    </row>
    <row r="3" spans="2:13">
      <c r="B3" s="77" t="s">
        <v>21</v>
      </c>
      <c r="C3" s="78"/>
      <c r="D3" s="78"/>
      <c r="E3" s="78"/>
      <c r="F3" s="78"/>
      <c r="G3" s="78"/>
      <c r="H3" s="78"/>
      <c r="I3" s="78"/>
      <c r="J3" s="78"/>
      <c r="K3" s="78"/>
      <c r="L3" s="78"/>
      <c r="M3" s="79"/>
    </row>
    <row r="4" spans="2:13" ht="15" customHeight="1">
      <c r="B4" s="77"/>
      <c r="C4" s="78"/>
      <c r="D4" s="78"/>
      <c r="E4" s="78"/>
      <c r="F4" s="78"/>
      <c r="G4" s="78"/>
      <c r="H4" s="78"/>
      <c r="I4" s="78"/>
      <c r="J4" s="78"/>
      <c r="K4" s="78"/>
      <c r="L4" s="78"/>
      <c r="M4" s="79"/>
    </row>
    <row r="5" spans="2:13" ht="15.75" thickBot="1">
      <c r="B5" s="42"/>
      <c r="C5" s="3"/>
      <c r="D5" s="3"/>
      <c r="E5" s="4"/>
      <c r="F5" s="4"/>
      <c r="G5" s="4"/>
      <c r="H5" s="4"/>
      <c r="I5" s="4"/>
      <c r="J5" s="4"/>
      <c r="K5" s="26"/>
      <c r="L5" s="26"/>
      <c r="M5" s="20"/>
    </row>
    <row r="6" spans="2:13" ht="15.75" thickBot="1">
      <c r="B6" s="17"/>
      <c r="C6" s="58" t="s">
        <v>23</v>
      </c>
      <c r="D6" s="59"/>
      <c r="E6" s="60"/>
      <c r="F6" s="60"/>
      <c r="G6" s="60"/>
      <c r="H6" s="60"/>
      <c r="I6" s="61"/>
      <c r="J6" s="61"/>
      <c r="K6" s="61"/>
      <c r="L6" s="3"/>
      <c r="M6" s="18"/>
    </row>
    <row r="7" spans="2:13" ht="15.75" thickBot="1">
      <c r="B7" s="17"/>
      <c r="C7" s="3"/>
      <c r="D7" s="3"/>
      <c r="E7" s="4"/>
      <c r="F7" s="4"/>
      <c r="G7" s="4"/>
      <c r="H7" s="4"/>
      <c r="I7" s="4"/>
      <c r="J7" s="4"/>
      <c r="K7" s="26"/>
      <c r="L7" s="3"/>
      <c r="M7" s="18"/>
    </row>
    <row r="8" spans="2:13">
      <c r="B8" s="17"/>
      <c r="C8" s="62">
        <v>140000</v>
      </c>
      <c r="D8" s="66" t="s">
        <v>15</v>
      </c>
      <c r="E8" s="47"/>
      <c r="F8" s="47"/>
      <c r="G8" s="47"/>
      <c r="H8" s="47"/>
      <c r="I8" s="47"/>
      <c r="J8" s="47"/>
      <c r="K8" s="48"/>
      <c r="L8" s="26"/>
      <c r="M8" s="20"/>
    </row>
    <row r="9" spans="2:13">
      <c r="B9" s="17"/>
      <c r="C9" s="63">
        <f>H14</f>
        <v>1.78</v>
      </c>
      <c r="D9" s="67" t="s">
        <v>16</v>
      </c>
      <c r="E9" s="31"/>
      <c r="F9" s="31"/>
      <c r="G9" s="31"/>
      <c r="H9" s="31"/>
      <c r="I9" s="31"/>
      <c r="J9" s="31"/>
      <c r="K9" s="49"/>
      <c r="L9" s="26"/>
      <c r="M9" s="20"/>
    </row>
    <row r="10" spans="2:13">
      <c r="B10" s="17"/>
      <c r="C10" s="64">
        <v>25</v>
      </c>
      <c r="D10" s="67" t="s">
        <v>14</v>
      </c>
      <c r="E10" s="31"/>
      <c r="F10" s="31"/>
      <c r="G10" s="31"/>
      <c r="H10" s="31"/>
      <c r="I10" s="31"/>
      <c r="J10" s="31"/>
      <c r="K10" s="49"/>
      <c r="L10" s="26"/>
      <c r="M10" s="20"/>
    </row>
    <row r="11" spans="2:13" ht="15.75" thickBot="1">
      <c r="B11" s="17"/>
      <c r="C11" s="65">
        <v>12</v>
      </c>
      <c r="D11" s="68" t="s">
        <v>22</v>
      </c>
      <c r="E11" s="50"/>
      <c r="F11" s="50"/>
      <c r="G11" s="50"/>
      <c r="H11" s="50"/>
      <c r="I11" s="50"/>
      <c r="J11" s="50"/>
      <c r="K11" s="51"/>
      <c r="L11" s="26"/>
      <c r="M11" s="20"/>
    </row>
    <row r="12" spans="2:13" ht="15.75" thickBot="1">
      <c r="B12" s="17"/>
      <c r="C12" s="3"/>
      <c r="D12" s="3"/>
      <c r="E12" s="3"/>
      <c r="F12" s="3"/>
      <c r="G12" s="3"/>
      <c r="H12" s="3"/>
      <c r="I12" s="3"/>
      <c r="J12" s="3"/>
      <c r="K12" s="52"/>
      <c r="L12" s="26"/>
      <c r="M12" s="20"/>
    </row>
    <row r="13" spans="2:13">
      <c r="B13" s="17"/>
      <c r="C13" s="3"/>
      <c r="D13" s="3"/>
      <c r="E13" s="3"/>
      <c r="F13" s="69" t="s">
        <v>24</v>
      </c>
      <c r="G13" s="70" t="s">
        <v>25</v>
      </c>
      <c r="H13" s="73" t="s">
        <v>26</v>
      </c>
      <c r="I13" s="3"/>
      <c r="J13" s="3"/>
      <c r="K13" s="52"/>
      <c r="L13" s="26"/>
      <c r="M13" s="20"/>
    </row>
    <row r="14" spans="2:13" s="5" customFormat="1" ht="15.75" thickBot="1">
      <c r="B14" s="43"/>
      <c r="C14" s="6"/>
      <c r="D14" s="7"/>
      <c r="E14" s="8"/>
      <c r="F14" s="71">
        <v>0.53</v>
      </c>
      <c r="G14" s="72">
        <v>1.25</v>
      </c>
      <c r="H14" s="74">
        <f>F14+G14</f>
        <v>1.78</v>
      </c>
      <c r="I14" s="8"/>
      <c r="J14" s="41"/>
      <c r="K14" s="53"/>
      <c r="L14" s="54"/>
      <c r="M14" s="55"/>
    </row>
    <row r="15" spans="2:13" ht="15.75" thickBot="1">
      <c r="B15" s="19"/>
      <c r="C15" s="44"/>
      <c r="D15" s="45"/>
      <c r="E15" s="46"/>
      <c r="F15" s="46"/>
      <c r="G15" s="46"/>
      <c r="H15" s="46"/>
      <c r="I15" s="46"/>
      <c r="J15" s="56"/>
      <c r="K15" s="57"/>
      <c r="L15" s="57"/>
      <c r="M15" s="21"/>
    </row>
    <row r="16" spans="2:13" ht="21" customHeight="1">
      <c r="B16" s="86" t="s">
        <v>0</v>
      </c>
      <c r="C16" s="87" t="s">
        <v>1</v>
      </c>
      <c r="D16" s="87" t="s">
        <v>8</v>
      </c>
      <c r="E16" s="88" t="s">
        <v>12</v>
      </c>
      <c r="F16" s="88" t="s">
        <v>18</v>
      </c>
      <c r="G16" s="88" t="s">
        <v>19</v>
      </c>
      <c r="H16" s="88" t="s">
        <v>2</v>
      </c>
      <c r="I16" s="88" t="s">
        <v>3</v>
      </c>
      <c r="J16" s="89" t="s">
        <v>4</v>
      </c>
      <c r="K16" s="85" t="s">
        <v>28</v>
      </c>
      <c r="L16" s="85" t="s">
        <v>27</v>
      </c>
      <c r="M16" s="85" t="s">
        <v>29</v>
      </c>
    </row>
    <row r="17" spans="2:13" ht="16.5" customHeight="1" thickBot="1">
      <c r="B17" s="86" t="s">
        <v>17</v>
      </c>
      <c r="C17" s="87" t="s">
        <v>5</v>
      </c>
      <c r="D17" s="87" t="s">
        <v>10</v>
      </c>
      <c r="E17" s="88" t="s">
        <v>6</v>
      </c>
      <c r="F17" s="88" t="s">
        <v>7</v>
      </c>
      <c r="G17" s="88" t="s">
        <v>9</v>
      </c>
      <c r="H17" s="88" t="s">
        <v>20</v>
      </c>
      <c r="I17" s="88" t="s">
        <v>12</v>
      </c>
      <c r="J17" s="89" t="s">
        <v>13</v>
      </c>
      <c r="K17" s="32"/>
      <c r="L17" s="32"/>
      <c r="M17" s="32"/>
    </row>
    <row r="18" spans="2:13" ht="16.5" thickTop="1" thickBot="1">
      <c r="B18" s="9">
        <f>C9</f>
        <v>1.78</v>
      </c>
      <c r="C18" s="10"/>
      <c r="D18" s="11">
        <v>0</v>
      </c>
      <c r="E18" s="33">
        <v>0</v>
      </c>
      <c r="F18" s="33">
        <f>C11*C10</f>
        <v>300</v>
      </c>
      <c r="G18" s="34">
        <f>C8</f>
        <v>140000</v>
      </c>
      <c r="H18" s="83">
        <f>PMT(B18/100/$C$11,F18,-G18)</f>
        <v>578.51605075937175</v>
      </c>
      <c r="I18" s="33">
        <f t="shared" ref="I18:I81" si="0">IF(ISERR(+G18*B18/$C$11/100)=1,0,G18*B18/$C$11/100)</f>
        <v>207.66666666666669</v>
      </c>
      <c r="J18" s="35">
        <f t="shared" ref="J18:J81" si="1">IF(ISERR(+H18-I18)=1,0,H18-I18)</f>
        <v>370.84938409270507</v>
      </c>
      <c r="K18" s="22" t="s">
        <v>30</v>
      </c>
      <c r="L18" s="22" t="s">
        <v>31</v>
      </c>
      <c r="M18" s="80">
        <v>2013</v>
      </c>
    </row>
    <row r="19" spans="2:13" ht="16.5" customHeight="1" thickBot="1">
      <c r="B19" s="12">
        <f t="shared" ref="B19:B82" si="2">B18</f>
        <v>1.78</v>
      </c>
      <c r="C19" s="13"/>
      <c r="D19" s="14">
        <f>+D18</f>
        <v>0</v>
      </c>
      <c r="E19" s="36">
        <v>1</v>
      </c>
      <c r="F19" s="37">
        <f t="shared" ref="F19:F82" si="3">(-LOG(1-((G19-C19)*B19/100/$C$11/H18))/(LOG(1+(B19/$C$11/100)))*(D19&lt;&gt;0))+(F18-1)*(D19=0)</f>
        <v>299</v>
      </c>
      <c r="G19" s="38">
        <f t="shared" ref="G19:G82" si="4">(G18-J18-C18)*(F18&gt;1)</f>
        <v>139629.1506159073</v>
      </c>
      <c r="H19" s="84">
        <f t="shared" ref="H19:H82" si="5">PMT(B19/100/$C$11,F19,-G19)*(D19=0)+H18*(D19&lt;&gt;0)</f>
        <v>578.51605075937186</v>
      </c>
      <c r="I19" s="36">
        <f t="shared" si="0"/>
        <v>207.11657341359583</v>
      </c>
      <c r="J19" s="39">
        <f t="shared" si="1"/>
        <v>371.39947734577606</v>
      </c>
      <c r="K19" s="22" t="s">
        <v>30</v>
      </c>
      <c r="L19" s="23" t="s">
        <v>32</v>
      </c>
      <c r="M19" s="81"/>
    </row>
    <row r="20" spans="2:13" ht="16.5" customHeight="1" thickBot="1">
      <c r="B20" s="12">
        <f t="shared" si="2"/>
        <v>1.78</v>
      </c>
      <c r="C20" s="13"/>
      <c r="D20" s="14">
        <v>0</v>
      </c>
      <c r="E20" s="36">
        <v>2</v>
      </c>
      <c r="F20" s="37">
        <f t="shared" si="3"/>
        <v>298</v>
      </c>
      <c r="G20" s="38">
        <f t="shared" si="4"/>
        <v>139257.75113856152</v>
      </c>
      <c r="H20" s="84">
        <f t="shared" si="5"/>
        <v>578.51605075937186</v>
      </c>
      <c r="I20" s="36">
        <f t="shared" si="0"/>
        <v>206.56566418886624</v>
      </c>
      <c r="J20" s="39">
        <f t="shared" si="1"/>
        <v>371.95038657050566</v>
      </c>
      <c r="K20" s="22" t="s">
        <v>30</v>
      </c>
      <c r="L20" s="23" t="s">
        <v>33</v>
      </c>
      <c r="M20" s="81"/>
    </row>
    <row r="21" spans="2:13" ht="16.5" customHeight="1" thickBot="1">
      <c r="B21" s="12">
        <f t="shared" si="2"/>
        <v>1.78</v>
      </c>
      <c r="C21" s="13"/>
      <c r="D21" s="14">
        <v>0</v>
      </c>
      <c r="E21" s="36">
        <v>3</v>
      </c>
      <c r="F21" s="37">
        <f t="shared" si="3"/>
        <v>297</v>
      </c>
      <c r="G21" s="38">
        <f t="shared" si="4"/>
        <v>138885.80075199102</v>
      </c>
      <c r="H21" s="84">
        <f t="shared" si="5"/>
        <v>578.51605075937175</v>
      </c>
      <c r="I21" s="36">
        <f t="shared" si="0"/>
        <v>206.01393778212002</v>
      </c>
      <c r="J21" s="39">
        <f t="shared" si="1"/>
        <v>372.50211297725173</v>
      </c>
      <c r="K21" s="22" t="s">
        <v>30</v>
      </c>
      <c r="L21" s="23" t="s">
        <v>34</v>
      </c>
      <c r="M21" s="81"/>
    </row>
    <row r="22" spans="2:13" ht="16.5" customHeight="1" thickBot="1">
      <c r="B22" s="12">
        <f t="shared" si="2"/>
        <v>1.78</v>
      </c>
      <c r="C22" s="13"/>
      <c r="D22" s="14">
        <f t="shared" ref="D22:D83" si="6">+D21</f>
        <v>0</v>
      </c>
      <c r="E22" s="36">
        <v>4</v>
      </c>
      <c r="F22" s="37">
        <f t="shared" si="3"/>
        <v>296</v>
      </c>
      <c r="G22" s="38">
        <f t="shared" si="4"/>
        <v>138513.29863901375</v>
      </c>
      <c r="H22" s="84">
        <f t="shared" si="5"/>
        <v>578.51605075937186</v>
      </c>
      <c r="I22" s="36">
        <f t="shared" si="0"/>
        <v>205.46139298120372</v>
      </c>
      <c r="J22" s="39">
        <f t="shared" si="1"/>
        <v>373.05465777816812</v>
      </c>
      <c r="K22" s="22" t="s">
        <v>30</v>
      </c>
      <c r="L22" s="23" t="s">
        <v>35</v>
      </c>
      <c r="M22" s="81"/>
    </row>
    <row r="23" spans="2:13" ht="16.5" customHeight="1" thickBot="1">
      <c r="B23" s="12">
        <f t="shared" si="2"/>
        <v>1.78</v>
      </c>
      <c r="C23" s="13"/>
      <c r="D23" s="14">
        <f t="shared" si="6"/>
        <v>0</v>
      </c>
      <c r="E23" s="36">
        <v>5</v>
      </c>
      <c r="F23" s="37">
        <f t="shared" si="3"/>
        <v>295</v>
      </c>
      <c r="G23" s="38">
        <f t="shared" si="4"/>
        <v>138140.24398123557</v>
      </c>
      <c r="H23" s="84">
        <f t="shared" si="5"/>
        <v>578.51605075937175</v>
      </c>
      <c r="I23" s="36">
        <f t="shared" si="0"/>
        <v>204.9080285721661</v>
      </c>
      <c r="J23" s="39">
        <f t="shared" si="1"/>
        <v>373.60802218720562</v>
      </c>
      <c r="K23" s="22" t="s">
        <v>30</v>
      </c>
      <c r="L23" s="23" t="s">
        <v>36</v>
      </c>
      <c r="M23" s="81"/>
    </row>
    <row r="24" spans="2:13" ht="16.5" customHeight="1" thickBot="1">
      <c r="B24" s="12">
        <f t="shared" si="2"/>
        <v>1.78</v>
      </c>
      <c r="C24" s="13"/>
      <c r="D24" s="14">
        <v>0</v>
      </c>
      <c r="E24" s="36">
        <v>6</v>
      </c>
      <c r="F24" s="37">
        <f t="shared" si="3"/>
        <v>294</v>
      </c>
      <c r="G24" s="38">
        <f t="shared" si="4"/>
        <v>137766.63595904838</v>
      </c>
      <c r="H24" s="84">
        <f t="shared" si="5"/>
        <v>578.51605075937175</v>
      </c>
      <c r="I24" s="36">
        <f t="shared" si="0"/>
        <v>204.35384333925506</v>
      </c>
      <c r="J24" s="39">
        <f t="shared" si="1"/>
        <v>374.16220742011672</v>
      </c>
      <c r="K24" s="22" t="s">
        <v>30</v>
      </c>
      <c r="L24" s="24" t="s">
        <v>37</v>
      </c>
      <c r="M24" s="82"/>
    </row>
    <row r="25" spans="2:13" ht="15.75" thickBot="1">
      <c r="B25" s="12">
        <f t="shared" si="2"/>
        <v>1.78</v>
      </c>
      <c r="C25" s="15"/>
      <c r="D25" s="14">
        <f t="shared" si="6"/>
        <v>0</v>
      </c>
      <c r="E25" s="36">
        <v>7</v>
      </c>
      <c r="F25" s="37">
        <f t="shared" si="3"/>
        <v>293</v>
      </c>
      <c r="G25" s="38">
        <f t="shared" si="4"/>
        <v>137392.47375162825</v>
      </c>
      <c r="H25" s="84">
        <f t="shared" si="5"/>
        <v>578.51605075937164</v>
      </c>
      <c r="I25" s="36">
        <f t="shared" si="0"/>
        <v>203.79883606491524</v>
      </c>
      <c r="J25" s="39">
        <f t="shared" si="1"/>
        <v>374.7172146944564</v>
      </c>
      <c r="K25" s="22" t="s">
        <v>30</v>
      </c>
      <c r="L25" s="22" t="s">
        <v>38</v>
      </c>
      <c r="M25" s="80">
        <v>2014</v>
      </c>
    </row>
    <row r="26" spans="2:13" ht="16.5" customHeight="1" thickBot="1">
      <c r="B26" s="12">
        <f t="shared" si="2"/>
        <v>1.78</v>
      </c>
      <c r="C26" s="13"/>
      <c r="D26" s="14">
        <f t="shared" si="6"/>
        <v>0</v>
      </c>
      <c r="E26" s="36">
        <v>8</v>
      </c>
      <c r="F26" s="37">
        <f t="shared" si="3"/>
        <v>292</v>
      </c>
      <c r="G26" s="38">
        <f t="shared" si="4"/>
        <v>137017.7565369338</v>
      </c>
      <c r="H26" s="84">
        <f t="shared" si="5"/>
        <v>578.51605075937186</v>
      </c>
      <c r="I26" s="36">
        <f t="shared" si="0"/>
        <v>203.24300552978511</v>
      </c>
      <c r="J26" s="39">
        <f t="shared" si="1"/>
        <v>375.27304522958673</v>
      </c>
      <c r="K26" s="22" t="s">
        <v>30</v>
      </c>
      <c r="L26" s="23" t="s">
        <v>39</v>
      </c>
      <c r="M26" s="81"/>
    </row>
    <row r="27" spans="2:13" ht="16.5" customHeight="1" thickBot="1">
      <c r="B27" s="12">
        <f t="shared" si="2"/>
        <v>1.78</v>
      </c>
      <c r="C27" s="13"/>
      <c r="D27" s="14">
        <f t="shared" si="6"/>
        <v>0</v>
      </c>
      <c r="E27" s="36">
        <v>9</v>
      </c>
      <c r="F27" s="37">
        <f t="shared" si="3"/>
        <v>291</v>
      </c>
      <c r="G27" s="38">
        <f t="shared" si="4"/>
        <v>136642.48349170422</v>
      </c>
      <c r="H27" s="84">
        <f t="shared" si="5"/>
        <v>578.51605075937175</v>
      </c>
      <c r="I27" s="36">
        <f t="shared" si="0"/>
        <v>202.68635051269459</v>
      </c>
      <c r="J27" s="39">
        <f t="shared" si="1"/>
        <v>375.82970024667713</v>
      </c>
      <c r="K27" s="22" t="s">
        <v>30</v>
      </c>
      <c r="L27" s="23" t="s">
        <v>40</v>
      </c>
      <c r="M27" s="81"/>
    </row>
    <row r="28" spans="2:13" ht="16.5" customHeight="1" thickBot="1">
      <c r="B28" s="12">
        <f t="shared" si="2"/>
        <v>1.78</v>
      </c>
      <c r="C28" s="13"/>
      <c r="D28" s="14">
        <f t="shared" si="6"/>
        <v>0</v>
      </c>
      <c r="E28" s="36">
        <v>10</v>
      </c>
      <c r="F28" s="37">
        <f t="shared" si="3"/>
        <v>290</v>
      </c>
      <c r="G28" s="38">
        <f t="shared" si="4"/>
        <v>136266.65379145753</v>
      </c>
      <c r="H28" s="84">
        <f t="shared" si="5"/>
        <v>578.51605075937164</v>
      </c>
      <c r="I28" s="36">
        <f t="shared" si="0"/>
        <v>202.12886979066204</v>
      </c>
      <c r="J28" s="39">
        <f t="shared" si="1"/>
        <v>376.38718096870957</v>
      </c>
      <c r="K28" s="22" t="s">
        <v>30</v>
      </c>
      <c r="L28" s="23" t="s">
        <v>41</v>
      </c>
      <c r="M28" s="81"/>
    </row>
    <row r="29" spans="2:13" ht="16.5" customHeight="1" thickBot="1">
      <c r="B29" s="12">
        <f t="shared" si="2"/>
        <v>1.78</v>
      </c>
      <c r="C29" s="13"/>
      <c r="D29" s="14">
        <f t="shared" si="6"/>
        <v>0</v>
      </c>
      <c r="E29" s="36">
        <v>11</v>
      </c>
      <c r="F29" s="37">
        <f t="shared" si="3"/>
        <v>289</v>
      </c>
      <c r="G29" s="38">
        <f t="shared" si="4"/>
        <v>135890.26661048882</v>
      </c>
      <c r="H29" s="84">
        <f t="shared" si="5"/>
        <v>578.51605075937175</v>
      </c>
      <c r="I29" s="36">
        <f t="shared" si="0"/>
        <v>201.57056213889172</v>
      </c>
      <c r="J29" s="39">
        <f t="shared" si="1"/>
        <v>376.94548862048003</v>
      </c>
      <c r="K29" s="22" t="s">
        <v>30</v>
      </c>
      <c r="L29" s="23" t="s">
        <v>42</v>
      </c>
      <c r="M29" s="81"/>
    </row>
    <row r="30" spans="2:13" ht="16.5" customHeight="1" thickBot="1">
      <c r="B30" s="12">
        <f t="shared" si="2"/>
        <v>1.78</v>
      </c>
      <c r="C30" s="13"/>
      <c r="D30" s="14">
        <f t="shared" si="6"/>
        <v>0</v>
      </c>
      <c r="E30" s="36">
        <v>12</v>
      </c>
      <c r="F30" s="37">
        <f t="shared" si="3"/>
        <v>288</v>
      </c>
      <c r="G30" s="38">
        <f t="shared" si="4"/>
        <v>135513.32112186833</v>
      </c>
      <c r="H30" s="84">
        <f t="shared" si="5"/>
        <v>578.51605075937164</v>
      </c>
      <c r="I30" s="36">
        <f t="shared" si="0"/>
        <v>201.01142633077134</v>
      </c>
      <c r="J30" s="39">
        <f t="shared" si="1"/>
        <v>377.50462442860032</v>
      </c>
      <c r="K30" s="22" t="s">
        <v>30</v>
      </c>
      <c r="L30" s="23" t="s">
        <v>31</v>
      </c>
      <c r="M30" s="81"/>
    </row>
    <row r="31" spans="2:13" ht="16.5" customHeight="1" thickBot="1">
      <c r="B31" s="12">
        <f t="shared" si="2"/>
        <v>1.78</v>
      </c>
      <c r="C31" s="13"/>
      <c r="D31" s="14">
        <f t="shared" si="6"/>
        <v>0</v>
      </c>
      <c r="E31" s="36">
        <v>13</v>
      </c>
      <c r="F31" s="37">
        <f t="shared" si="3"/>
        <v>287</v>
      </c>
      <c r="G31" s="38">
        <f t="shared" si="4"/>
        <v>135135.81649743972</v>
      </c>
      <c r="H31" s="84">
        <f t="shared" si="5"/>
        <v>578.51605075937164</v>
      </c>
      <c r="I31" s="36">
        <f t="shared" si="0"/>
        <v>200.45146113786893</v>
      </c>
      <c r="J31" s="39">
        <f t="shared" si="1"/>
        <v>378.06458962150271</v>
      </c>
      <c r="K31" s="22" t="s">
        <v>30</v>
      </c>
      <c r="L31" s="23" t="s">
        <v>32</v>
      </c>
      <c r="M31" s="81"/>
    </row>
    <row r="32" spans="2:13" ht="16.5" customHeight="1" thickBot="1">
      <c r="B32" s="12">
        <f t="shared" si="2"/>
        <v>1.78</v>
      </c>
      <c r="C32" s="13"/>
      <c r="D32" s="14">
        <f t="shared" si="6"/>
        <v>0</v>
      </c>
      <c r="E32" s="36">
        <v>14</v>
      </c>
      <c r="F32" s="37">
        <f t="shared" si="3"/>
        <v>286</v>
      </c>
      <c r="G32" s="38">
        <f t="shared" si="4"/>
        <v>134757.75190781822</v>
      </c>
      <c r="H32" s="84">
        <f t="shared" si="5"/>
        <v>578.51605075937164</v>
      </c>
      <c r="I32" s="36">
        <f t="shared" si="0"/>
        <v>199.89066532993039</v>
      </c>
      <c r="J32" s="39">
        <f t="shared" si="1"/>
        <v>378.62538542944128</v>
      </c>
      <c r="K32" s="22" t="s">
        <v>30</v>
      </c>
      <c r="L32" s="23" t="s">
        <v>33</v>
      </c>
      <c r="M32" s="81"/>
    </row>
    <row r="33" spans="2:13" ht="16.5" customHeight="1" thickBot="1">
      <c r="B33" s="12">
        <f t="shared" si="2"/>
        <v>1.78</v>
      </c>
      <c r="C33" s="13"/>
      <c r="D33" s="14">
        <f t="shared" si="6"/>
        <v>0</v>
      </c>
      <c r="E33" s="36">
        <v>15</v>
      </c>
      <c r="F33" s="37">
        <f t="shared" si="3"/>
        <v>285</v>
      </c>
      <c r="G33" s="38">
        <f t="shared" si="4"/>
        <v>134379.12652238877</v>
      </c>
      <c r="H33" s="84">
        <f t="shared" si="5"/>
        <v>578.51605075937164</v>
      </c>
      <c r="I33" s="36">
        <f t="shared" si="0"/>
        <v>199.3290376748767</v>
      </c>
      <c r="J33" s="39">
        <f t="shared" si="1"/>
        <v>379.18701308449494</v>
      </c>
      <c r="K33" s="22" t="s">
        <v>30</v>
      </c>
      <c r="L33" s="23" t="s">
        <v>34</v>
      </c>
      <c r="M33" s="81"/>
    </row>
    <row r="34" spans="2:13" ht="16.5" customHeight="1" thickBot="1">
      <c r="B34" s="12">
        <f t="shared" si="2"/>
        <v>1.78</v>
      </c>
      <c r="C34" s="13"/>
      <c r="D34" s="14">
        <f t="shared" si="6"/>
        <v>0</v>
      </c>
      <c r="E34" s="36">
        <v>16</v>
      </c>
      <c r="F34" s="37">
        <f t="shared" si="3"/>
        <v>284</v>
      </c>
      <c r="G34" s="38">
        <f t="shared" si="4"/>
        <v>133999.93950930427</v>
      </c>
      <c r="H34" s="84">
        <f t="shared" si="5"/>
        <v>578.51605075937164</v>
      </c>
      <c r="I34" s="36">
        <f t="shared" si="0"/>
        <v>198.76657693880134</v>
      </c>
      <c r="J34" s="39">
        <f t="shared" si="1"/>
        <v>379.7494738205703</v>
      </c>
      <c r="K34" s="22" t="s">
        <v>30</v>
      </c>
      <c r="L34" s="23" t="s">
        <v>35</v>
      </c>
      <c r="M34" s="81"/>
    </row>
    <row r="35" spans="2:13" ht="16.5" customHeight="1" thickBot="1">
      <c r="B35" s="12">
        <f t="shared" si="2"/>
        <v>1.78</v>
      </c>
      <c r="C35" s="15"/>
      <c r="D35" s="14">
        <f t="shared" si="6"/>
        <v>0</v>
      </c>
      <c r="E35" s="36">
        <v>17</v>
      </c>
      <c r="F35" s="37">
        <f t="shared" si="3"/>
        <v>283</v>
      </c>
      <c r="G35" s="38">
        <f t="shared" si="4"/>
        <v>133620.19003548371</v>
      </c>
      <c r="H35" s="84">
        <f t="shared" si="5"/>
        <v>578.51605075937164</v>
      </c>
      <c r="I35" s="36">
        <f t="shared" si="0"/>
        <v>198.20328188596753</v>
      </c>
      <c r="J35" s="39">
        <f t="shared" si="1"/>
        <v>380.31276887340414</v>
      </c>
      <c r="K35" s="22" t="s">
        <v>30</v>
      </c>
      <c r="L35" s="23" t="s">
        <v>36</v>
      </c>
      <c r="M35" s="81"/>
    </row>
    <row r="36" spans="2:13" ht="16.5" customHeight="1" thickBot="1">
      <c r="B36" s="12">
        <f t="shared" si="2"/>
        <v>1.78</v>
      </c>
      <c r="C36" s="13"/>
      <c r="D36" s="14">
        <f t="shared" si="6"/>
        <v>0</v>
      </c>
      <c r="E36" s="36">
        <v>18</v>
      </c>
      <c r="F36" s="37">
        <f t="shared" si="3"/>
        <v>282</v>
      </c>
      <c r="G36" s="38">
        <f t="shared" si="4"/>
        <v>133239.8772666103</v>
      </c>
      <c r="H36" s="84">
        <f t="shared" si="5"/>
        <v>578.51605075937164</v>
      </c>
      <c r="I36" s="36">
        <f t="shared" si="0"/>
        <v>197.63915127880529</v>
      </c>
      <c r="J36" s="39">
        <f t="shared" si="1"/>
        <v>380.87689948056635</v>
      </c>
      <c r="K36" s="22" t="s">
        <v>30</v>
      </c>
      <c r="L36" s="24" t="s">
        <v>37</v>
      </c>
      <c r="M36" s="82"/>
    </row>
    <row r="37" spans="2:13" ht="15.75" thickBot="1">
      <c r="B37" s="12">
        <f t="shared" si="2"/>
        <v>1.78</v>
      </c>
      <c r="C37" s="13"/>
      <c r="D37" s="14">
        <f t="shared" si="6"/>
        <v>0</v>
      </c>
      <c r="E37" s="36">
        <v>19</v>
      </c>
      <c r="F37" s="37">
        <f t="shared" si="3"/>
        <v>281</v>
      </c>
      <c r="G37" s="38">
        <f t="shared" si="4"/>
        <v>132859.00036712975</v>
      </c>
      <c r="H37" s="84">
        <f t="shared" si="5"/>
        <v>578.51605075937164</v>
      </c>
      <c r="I37" s="36">
        <f t="shared" si="0"/>
        <v>197.07418387790912</v>
      </c>
      <c r="J37" s="39">
        <f t="shared" si="1"/>
        <v>381.44186688146249</v>
      </c>
      <c r="K37" s="22" t="s">
        <v>30</v>
      </c>
      <c r="L37" s="22" t="s">
        <v>38</v>
      </c>
      <c r="M37" s="80">
        <v>2015</v>
      </c>
    </row>
    <row r="38" spans="2:13" ht="15.75" thickBot="1">
      <c r="B38" s="12">
        <f t="shared" si="2"/>
        <v>1.78</v>
      </c>
      <c r="C38" s="15"/>
      <c r="D38" s="14">
        <f t="shared" si="6"/>
        <v>0</v>
      </c>
      <c r="E38" s="36">
        <v>20</v>
      </c>
      <c r="F38" s="37">
        <f t="shared" si="3"/>
        <v>280</v>
      </c>
      <c r="G38" s="38">
        <f t="shared" si="4"/>
        <v>132477.55850024827</v>
      </c>
      <c r="H38" s="84">
        <f t="shared" si="5"/>
        <v>578.51605075937164</v>
      </c>
      <c r="I38" s="36">
        <f t="shared" si="0"/>
        <v>196.50837844203491</v>
      </c>
      <c r="J38" s="39">
        <f t="shared" si="1"/>
        <v>382.00767231733676</v>
      </c>
      <c r="K38" s="22" t="s">
        <v>30</v>
      </c>
      <c r="L38" s="23" t="s">
        <v>39</v>
      </c>
      <c r="M38" s="81"/>
    </row>
    <row r="39" spans="2:13" ht="15.75" thickBot="1">
      <c r="B39" s="12">
        <f t="shared" si="2"/>
        <v>1.78</v>
      </c>
      <c r="C39" s="13"/>
      <c r="D39" s="14">
        <f t="shared" si="6"/>
        <v>0</v>
      </c>
      <c r="E39" s="36">
        <v>21</v>
      </c>
      <c r="F39" s="37">
        <f t="shared" si="3"/>
        <v>279</v>
      </c>
      <c r="G39" s="38">
        <f t="shared" si="4"/>
        <v>132095.55082793094</v>
      </c>
      <c r="H39" s="84">
        <f t="shared" si="5"/>
        <v>578.51605075937164</v>
      </c>
      <c r="I39" s="36">
        <f t="shared" si="0"/>
        <v>195.94173372809757</v>
      </c>
      <c r="J39" s="39">
        <f t="shared" si="1"/>
        <v>382.57431703127406</v>
      </c>
      <c r="K39" s="22" t="s">
        <v>30</v>
      </c>
      <c r="L39" s="23" t="s">
        <v>40</v>
      </c>
      <c r="M39" s="81"/>
    </row>
    <row r="40" spans="2:13" ht="15.75" thickBot="1">
      <c r="B40" s="12">
        <f t="shared" si="2"/>
        <v>1.78</v>
      </c>
      <c r="C40" s="13"/>
      <c r="D40" s="14">
        <f t="shared" si="6"/>
        <v>0</v>
      </c>
      <c r="E40" s="36">
        <v>22</v>
      </c>
      <c r="F40" s="37">
        <f t="shared" si="3"/>
        <v>278</v>
      </c>
      <c r="G40" s="38">
        <f t="shared" si="4"/>
        <v>131712.97651089967</v>
      </c>
      <c r="H40" s="84">
        <f t="shared" si="5"/>
        <v>578.51605075937164</v>
      </c>
      <c r="I40" s="36">
        <f t="shared" si="0"/>
        <v>195.37424849116786</v>
      </c>
      <c r="J40" s="39">
        <f t="shared" si="1"/>
        <v>383.14180226820378</v>
      </c>
      <c r="K40" s="22" t="s">
        <v>30</v>
      </c>
      <c r="L40" s="23" t="s">
        <v>41</v>
      </c>
      <c r="M40" s="81"/>
    </row>
    <row r="41" spans="2:13" ht="15.75" thickBot="1">
      <c r="B41" s="12">
        <f t="shared" si="2"/>
        <v>1.78</v>
      </c>
      <c r="C41" s="13"/>
      <c r="D41" s="14">
        <f t="shared" si="6"/>
        <v>0</v>
      </c>
      <c r="E41" s="36">
        <v>23</v>
      </c>
      <c r="F41" s="37">
        <f t="shared" si="3"/>
        <v>277</v>
      </c>
      <c r="G41" s="38">
        <f t="shared" si="4"/>
        <v>131329.83470863148</v>
      </c>
      <c r="H41" s="84">
        <f t="shared" si="5"/>
        <v>578.51605075937164</v>
      </c>
      <c r="I41" s="36">
        <f t="shared" si="0"/>
        <v>194.80592148447002</v>
      </c>
      <c r="J41" s="39">
        <f t="shared" si="1"/>
        <v>383.71012927490165</v>
      </c>
      <c r="K41" s="22" t="s">
        <v>30</v>
      </c>
      <c r="L41" s="23" t="s">
        <v>42</v>
      </c>
      <c r="M41" s="81"/>
    </row>
    <row r="42" spans="2:13" ht="15.75" thickBot="1">
      <c r="B42" s="12">
        <f t="shared" si="2"/>
        <v>1.78</v>
      </c>
      <c r="C42" s="13"/>
      <c r="D42" s="14">
        <f t="shared" si="6"/>
        <v>0</v>
      </c>
      <c r="E42" s="36">
        <v>24</v>
      </c>
      <c r="F42" s="37">
        <f t="shared" si="3"/>
        <v>276</v>
      </c>
      <c r="G42" s="38">
        <f t="shared" si="4"/>
        <v>130946.12457935658</v>
      </c>
      <c r="H42" s="84">
        <f t="shared" si="5"/>
        <v>578.51605075937164</v>
      </c>
      <c r="I42" s="36">
        <f t="shared" si="0"/>
        <v>194.23675145937889</v>
      </c>
      <c r="J42" s="39">
        <f t="shared" si="1"/>
        <v>384.27929929999277</v>
      </c>
      <c r="K42" s="22" t="s">
        <v>30</v>
      </c>
      <c r="L42" s="23" t="s">
        <v>31</v>
      </c>
      <c r="M42" s="81"/>
    </row>
    <row r="43" spans="2:13" ht="15.75" thickBot="1">
      <c r="B43" s="12">
        <f t="shared" si="2"/>
        <v>1.78</v>
      </c>
      <c r="C43" s="13"/>
      <c r="D43" s="14">
        <f t="shared" si="6"/>
        <v>0</v>
      </c>
      <c r="E43" s="36">
        <v>25</v>
      </c>
      <c r="F43" s="37">
        <f t="shared" si="3"/>
        <v>275</v>
      </c>
      <c r="G43" s="38">
        <f t="shared" si="4"/>
        <v>130561.84528005659</v>
      </c>
      <c r="H43" s="84">
        <f t="shared" si="5"/>
        <v>578.51605075937175</v>
      </c>
      <c r="I43" s="36">
        <f t="shared" si="0"/>
        <v>193.66673716541726</v>
      </c>
      <c r="J43" s="39">
        <f t="shared" si="1"/>
        <v>384.84931359395449</v>
      </c>
      <c r="K43" s="22" t="s">
        <v>30</v>
      </c>
      <c r="L43" s="23" t="s">
        <v>32</v>
      </c>
      <c r="M43" s="81"/>
    </row>
    <row r="44" spans="2:13" ht="15.75" thickBot="1">
      <c r="B44" s="12">
        <f t="shared" si="2"/>
        <v>1.78</v>
      </c>
      <c r="C44" s="13"/>
      <c r="D44" s="14">
        <f t="shared" si="6"/>
        <v>0</v>
      </c>
      <c r="E44" s="36">
        <v>26</v>
      </c>
      <c r="F44" s="37">
        <f t="shared" si="3"/>
        <v>274</v>
      </c>
      <c r="G44" s="38">
        <f t="shared" si="4"/>
        <v>130176.99596646264</v>
      </c>
      <c r="H44" s="84">
        <f t="shared" si="5"/>
        <v>578.51605075937164</v>
      </c>
      <c r="I44" s="36">
        <f t="shared" si="0"/>
        <v>193.09587735025292</v>
      </c>
      <c r="J44" s="39">
        <f t="shared" si="1"/>
        <v>385.42017340911872</v>
      </c>
      <c r="K44" s="22" t="s">
        <v>30</v>
      </c>
      <c r="L44" s="23" t="s">
        <v>33</v>
      </c>
      <c r="M44" s="81"/>
    </row>
    <row r="45" spans="2:13" ht="15.75" thickBot="1">
      <c r="B45" s="12">
        <f t="shared" si="2"/>
        <v>1.78</v>
      </c>
      <c r="C45" s="13"/>
      <c r="D45" s="14">
        <f t="shared" si="6"/>
        <v>0</v>
      </c>
      <c r="E45" s="36">
        <v>27</v>
      </c>
      <c r="F45" s="37">
        <f t="shared" si="3"/>
        <v>273</v>
      </c>
      <c r="G45" s="38">
        <f t="shared" si="4"/>
        <v>129791.57579305352</v>
      </c>
      <c r="H45" s="84">
        <f t="shared" si="5"/>
        <v>578.51605075937164</v>
      </c>
      <c r="I45" s="36">
        <f t="shared" si="0"/>
        <v>192.52417075969606</v>
      </c>
      <c r="J45" s="39">
        <f t="shared" si="1"/>
        <v>385.99187999967558</v>
      </c>
      <c r="K45" s="22" t="s">
        <v>30</v>
      </c>
      <c r="L45" s="23" t="s">
        <v>34</v>
      </c>
      <c r="M45" s="81"/>
    </row>
    <row r="46" spans="2:13" ht="15.75" thickBot="1">
      <c r="B46" s="12">
        <f t="shared" si="2"/>
        <v>1.78</v>
      </c>
      <c r="C46" s="13"/>
      <c r="D46" s="14">
        <f t="shared" si="6"/>
        <v>0</v>
      </c>
      <c r="E46" s="36">
        <v>28</v>
      </c>
      <c r="F46" s="37">
        <f t="shared" si="3"/>
        <v>272</v>
      </c>
      <c r="G46" s="38">
        <f t="shared" si="4"/>
        <v>129405.58391305384</v>
      </c>
      <c r="H46" s="84">
        <f t="shared" si="5"/>
        <v>578.51605075937175</v>
      </c>
      <c r="I46" s="36">
        <f t="shared" si="0"/>
        <v>191.9516161376965</v>
      </c>
      <c r="J46" s="39">
        <f t="shared" si="1"/>
        <v>386.56443462167522</v>
      </c>
      <c r="K46" s="22" t="s">
        <v>30</v>
      </c>
      <c r="L46" s="23" t="s">
        <v>35</v>
      </c>
      <c r="M46" s="81"/>
    </row>
    <row r="47" spans="2:13" ht="15.75" thickBot="1">
      <c r="B47" s="12">
        <f t="shared" si="2"/>
        <v>1.78</v>
      </c>
      <c r="C47" s="13"/>
      <c r="D47" s="14">
        <f t="shared" si="6"/>
        <v>0</v>
      </c>
      <c r="E47" s="36">
        <v>29</v>
      </c>
      <c r="F47" s="37">
        <f t="shared" si="3"/>
        <v>271</v>
      </c>
      <c r="G47" s="38">
        <f t="shared" si="4"/>
        <v>129019.01947843216</v>
      </c>
      <c r="H47" s="84">
        <f t="shared" si="5"/>
        <v>578.51605075937175</v>
      </c>
      <c r="I47" s="36">
        <f t="shared" si="0"/>
        <v>191.37821222634105</v>
      </c>
      <c r="J47" s="39">
        <f t="shared" si="1"/>
        <v>387.13783853303073</v>
      </c>
      <c r="K47" s="22" t="s">
        <v>30</v>
      </c>
      <c r="L47" s="23" t="s">
        <v>36</v>
      </c>
      <c r="M47" s="81"/>
    </row>
    <row r="48" spans="2:13" ht="15.75" thickBot="1">
      <c r="B48" s="12">
        <f t="shared" si="2"/>
        <v>1.78</v>
      </c>
      <c r="C48" s="15"/>
      <c r="D48" s="14">
        <f t="shared" si="6"/>
        <v>0</v>
      </c>
      <c r="E48" s="36">
        <v>30</v>
      </c>
      <c r="F48" s="37">
        <f t="shared" si="3"/>
        <v>270</v>
      </c>
      <c r="G48" s="38">
        <f t="shared" si="4"/>
        <v>128631.88163989913</v>
      </c>
      <c r="H48" s="84">
        <f t="shared" si="5"/>
        <v>578.51605075937175</v>
      </c>
      <c r="I48" s="36">
        <f t="shared" si="0"/>
        <v>190.80395776585038</v>
      </c>
      <c r="J48" s="39">
        <f t="shared" si="1"/>
        <v>387.71209299352137</v>
      </c>
      <c r="K48" s="22" t="s">
        <v>30</v>
      </c>
      <c r="L48" s="24" t="s">
        <v>37</v>
      </c>
      <c r="M48" s="82"/>
    </row>
    <row r="49" spans="2:13" ht="15.75" thickBot="1">
      <c r="B49" s="12">
        <f t="shared" si="2"/>
        <v>1.78</v>
      </c>
      <c r="C49" s="15"/>
      <c r="D49" s="14">
        <f t="shared" si="6"/>
        <v>0</v>
      </c>
      <c r="E49" s="36">
        <v>31</v>
      </c>
      <c r="F49" s="37">
        <f t="shared" si="3"/>
        <v>269</v>
      </c>
      <c r="G49" s="38">
        <f t="shared" si="4"/>
        <v>128244.16954690561</v>
      </c>
      <c r="H49" s="84">
        <f t="shared" si="5"/>
        <v>578.51605075937164</v>
      </c>
      <c r="I49" s="36">
        <f t="shared" si="0"/>
        <v>190.22885149457667</v>
      </c>
      <c r="J49" s="40">
        <f t="shared" si="1"/>
        <v>388.28719926479494</v>
      </c>
      <c r="K49" s="22" t="s">
        <v>30</v>
      </c>
      <c r="L49" s="22" t="s">
        <v>38</v>
      </c>
      <c r="M49" s="80">
        <v>2016</v>
      </c>
    </row>
    <row r="50" spans="2:13" ht="15.75" thickBot="1">
      <c r="B50" s="12">
        <f t="shared" si="2"/>
        <v>1.78</v>
      </c>
      <c r="C50" s="15"/>
      <c r="D50" s="14">
        <f t="shared" si="6"/>
        <v>0</v>
      </c>
      <c r="E50" s="36">
        <v>32</v>
      </c>
      <c r="F50" s="37">
        <f t="shared" si="3"/>
        <v>268</v>
      </c>
      <c r="G50" s="38">
        <f t="shared" si="4"/>
        <v>127855.88234764081</v>
      </c>
      <c r="H50" s="84">
        <f t="shared" si="5"/>
        <v>578.51605075937164</v>
      </c>
      <c r="I50" s="36">
        <f t="shared" si="0"/>
        <v>189.65289214900054</v>
      </c>
      <c r="J50" s="40">
        <f t="shared" si="1"/>
        <v>388.8631586103711</v>
      </c>
      <c r="K50" s="22" t="s">
        <v>30</v>
      </c>
      <c r="L50" s="23" t="s">
        <v>39</v>
      </c>
      <c r="M50" s="81"/>
    </row>
    <row r="51" spans="2:13" ht="15.75" thickBot="1">
      <c r="B51" s="12">
        <f t="shared" si="2"/>
        <v>1.78</v>
      </c>
      <c r="C51" s="13"/>
      <c r="D51" s="14">
        <f t="shared" si="6"/>
        <v>0</v>
      </c>
      <c r="E51" s="36">
        <v>33</v>
      </c>
      <c r="F51" s="37">
        <f t="shared" si="3"/>
        <v>267</v>
      </c>
      <c r="G51" s="38">
        <f t="shared" si="4"/>
        <v>127467.01918903044</v>
      </c>
      <c r="H51" s="84">
        <f t="shared" si="5"/>
        <v>578.51605075937164</v>
      </c>
      <c r="I51" s="36">
        <f t="shared" si="0"/>
        <v>189.07607846372849</v>
      </c>
      <c r="J51" s="40">
        <f t="shared" si="1"/>
        <v>389.43997229564314</v>
      </c>
      <c r="K51" s="22" t="s">
        <v>30</v>
      </c>
      <c r="L51" s="23" t="s">
        <v>40</v>
      </c>
      <c r="M51" s="81"/>
    </row>
    <row r="52" spans="2:13" ht="15.75" thickBot="1">
      <c r="B52" s="12">
        <f t="shared" si="2"/>
        <v>1.78</v>
      </c>
      <c r="C52" s="13"/>
      <c r="D52" s="14">
        <f t="shared" si="6"/>
        <v>0</v>
      </c>
      <c r="E52" s="36">
        <v>34</v>
      </c>
      <c r="F52" s="37">
        <f t="shared" si="3"/>
        <v>266</v>
      </c>
      <c r="G52" s="38">
        <f t="shared" si="4"/>
        <v>127077.5792167348</v>
      </c>
      <c r="H52" s="84">
        <f t="shared" si="5"/>
        <v>578.51605075937175</v>
      </c>
      <c r="I52" s="36">
        <f t="shared" si="0"/>
        <v>188.49840917148995</v>
      </c>
      <c r="J52" s="40">
        <f t="shared" si="1"/>
        <v>390.01764158788183</v>
      </c>
      <c r="K52" s="22" t="s">
        <v>30</v>
      </c>
      <c r="L52" s="23" t="s">
        <v>41</v>
      </c>
      <c r="M52" s="81"/>
    </row>
    <row r="53" spans="2:13" ht="15.75" thickBot="1">
      <c r="B53" s="12">
        <f t="shared" si="2"/>
        <v>1.78</v>
      </c>
      <c r="C53" s="13"/>
      <c r="D53" s="14">
        <f t="shared" si="6"/>
        <v>0</v>
      </c>
      <c r="E53" s="36">
        <v>35</v>
      </c>
      <c r="F53" s="37">
        <f t="shared" si="3"/>
        <v>265</v>
      </c>
      <c r="G53" s="38">
        <f t="shared" si="4"/>
        <v>126687.56157514692</v>
      </c>
      <c r="H53" s="84">
        <f t="shared" si="5"/>
        <v>578.51605075937164</v>
      </c>
      <c r="I53" s="36">
        <f t="shared" si="0"/>
        <v>187.9198830031346</v>
      </c>
      <c r="J53" s="40">
        <f t="shared" si="1"/>
        <v>390.59616775623704</v>
      </c>
      <c r="K53" s="22" t="s">
        <v>30</v>
      </c>
      <c r="L53" s="23" t="s">
        <v>42</v>
      </c>
      <c r="M53" s="81"/>
    </row>
    <row r="54" spans="2:13" ht="15.75" thickBot="1">
      <c r="B54" s="12">
        <f t="shared" si="2"/>
        <v>1.78</v>
      </c>
      <c r="C54" s="13"/>
      <c r="D54" s="14">
        <f t="shared" si="6"/>
        <v>0</v>
      </c>
      <c r="E54" s="36">
        <v>36</v>
      </c>
      <c r="F54" s="37">
        <f t="shared" si="3"/>
        <v>264</v>
      </c>
      <c r="G54" s="38">
        <f t="shared" si="4"/>
        <v>126296.96540739069</v>
      </c>
      <c r="H54" s="84">
        <f t="shared" si="5"/>
        <v>578.51605075937164</v>
      </c>
      <c r="I54" s="36">
        <f t="shared" si="0"/>
        <v>187.34049868762952</v>
      </c>
      <c r="J54" s="40">
        <f t="shared" si="1"/>
        <v>391.17555207174212</v>
      </c>
      <c r="K54" s="22" t="s">
        <v>30</v>
      </c>
      <c r="L54" s="23" t="s">
        <v>31</v>
      </c>
      <c r="M54" s="81"/>
    </row>
    <row r="55" spans="2:13" ht="15.75" thickBot="1">
      <c r="B55" s="12">
        <f t="shared" si="2"/>
        <v>1.78</v>
      </c>
      <c r="C55" s="13"/>
      <c r="D55" s="14">
        <f t="shared" si="6"/>
        <v>0</v>
      </c>
      <c r="E55" s="36">
        <v>37</v>
      </c>
      <c r="F55" s="37">
        <f t="shared" si="3"/>
        <v>263</v>
      </c>
      <c r="G55" s="38">
        <f t="shared" si="4"/>
        <v>125905.78985531894</v>
      </c>
      <c r="H55" s="84">
        <f t="shared" si="5"/>
        <v>578.51605075937186</v>
      </c>
      <c r="I55" s="36">
        <f t="shared" si="0"/>
        <v>186.76025495205647</v>
      </c>
      <c r="J55" s="40">
        <f t="shared" si="1"/>
        <v>391.75579580731539</v>
      </c>
      <c r="K55" s="22" t="s">
        <v>30</v>
      </c>
      <c r="L55" s="23" t="s">
        <v>32</v>
      </c>
      <c r="M55" s="81"/>
    </row>
    <row r="56" spans="2:13" ht="15.75" thickBot="1">
      <c r="B56" s="12">
        <f t="shared" si="2"/>
        <v>1.78</v>
      </c>
      <c r="C56" s="13"/>
      <c r="D56" s="14">
        <f t="shared" si="6"/>
        <v>0</v>
      </c>
      <c r="E56" s="36">
        <v>38</v>
      </c>
      <c r="F56" s="37">
        <f t="shared" si="3"/>
        <v>262</v>
      </c>
      <c r="G56" s="38">
        <f t="shared" si="4"/>
        <v>125514.03405951163</v>
      </c>
      <c r="H56" s="84">
        <f t="shared" si="5"/>
        <v>578.51605075937175</v>
      </c>
      <c r="I56" s="36">
        <f t="shared" si="0"/>
        <v>186.17915052160893</v>
      </c>
      <c r="J56" s="40">
        <f t="shared" si="1"/>
        <v>392.33690023776285</v>
      </c>
      <c r="K56" s="22" t="s">
        <v>30</v>
      </c>
      <c r="L56" s="23" t="s">
        <v>33</v>
      </c>
      <c r="M56" s="81"/>
    </row>
    <row r="57" spans="2:13" ht="15.75" thickBot="1">
      <c r="B57" s="12">
        <f t="shared" si="2"/>
        <v>1.78</v>
      </c>
      <c r="C57" s="13"/>
      <c r="D57" s="14">
        <f t="shared" si="6"/>
        <v>0</v>
      </c>
      <c r="E57" s="36">
        <v>39</v>
      </c>
      <c r="F57" s="37">
        <f t="shared" si="3"/>
        <v>261</v>
      </c>
      <c r="G57" s="38">
        <f t="shared" si="4"/>
        <v>125121.69715927387</v>
      </c>
      <c r="H57" s="84">
        <f t="shared" si="5"/>
        <v>578.51605075937175</v>
      </c>
      <c r="I57" s="36">
        <f t="shared" si="0"/>
        <v>185.59718411958957</v>
      </c>
      <c r="J57" s="40">
        <f t="shared" si="1"/>
        <v>392.91886663978221</v>
      </c>
      <c r="K57" s="22" t="s">
        <v>30</v>
      </c>
      <c r="L57" s="23" t="s">
        <v>34</v>
      </c>
      <c r="M57" s="81"/>
    </row>
    <row r="58" spans="2:13" ht="15.75" thickBot="1">
      <c r="B58" s="12">
        <f t="shared" si="2"/>
        <v>1.78</v>
      </c>
      <c r="C58" s="15"/>
      <c r="D58" s="14">
        <f t="shared" si="6"/>
        <v>0</v>
      </c>
      <c r="E58" s="36">
        <v>40</v>
      </c>
      <c r="F58" s="37">
        <f t="shared" si="3"/>
        <v>260</v>
      </c>
      <c r="G58" s="38">
        <f t="shared" si="4"/>
        <v>124728.77829263409</v>
      </c>
      <c r="H58" s="84">
        <f t="shared" si="5"/>
        <v>578.51605075937164</v>
      </c>
      <c r="I58" s="36">
        <f t="shared" si="0"/>
        <v>185.0143544674072</v>
      </c>
      <c r="J58" s="40">
        <f t="shared" si="1"/>
        <v>393.50169629196444</v>
      </c>
      <c r="K58" s="22" t="s">
        <v>30</v>
      </c>
      <c r="L58" s="23" t="s">
        <v>35</v>
      </c>
      <c r="M58" s="81"/>
    </row>
    <row r="59" spans="2:13" ht="15.75" thickBot="1">
      <c r="B59" s="12">
        <f t="shared" si="2"/>
        <v>1.78</v>
      </c>
      <c r="C59" s="15"/>
      <c r="D59" s="14">
        <f t="shared" si="6"/>
        <v>0</v>
      </c>
      <c r="E59" s="36">
        <v>41</v>
      </c>
      <c r="F59" s="37">
        <f t="shared" si="3"/>
        <v>259</v>
      </c>
      <c r="G59" s="38">
        <f t="shared" si="4"/>
        <v>124335.27659634213</v>
      </c>
      <c r="H59" s="84">
        <f t="shared" si="5"/>
        <v>578.51605075937175</v>
      </c>
      <c r="I59" s="36">
        <f t="shared" si="0"/>
        <v>184.43066028457415</v>
      </c>
      <c r="J59" s="40">
        <f t="shared" si="1"/>
        <v>394.08539047479758</v>
      </c>
      <c r="K59" s="22" t="s">
        <v>30</v>
      </c>
      <c r="L59" s="23" t="s">
        <v>36</v>
      </c>
      <c r="M59" s="81"/>
    </row>
    <row r="60" spans="2:13" ht="15.75" thickBot="1">
      <c r="B60" s="12">
        <f t="shared" si="2"/>
        <v>1.78</v>
      </c>
      <c r="C60" s="13"/>
      <c r="D60" s="14">
        <f t="shared" si="6"/>
        <v>0</v>
      </c>
      <c r="E60" s="36">
        <v>42</v>
      </c>
      <c r="F60" s="37">
        <f t="shared" si="3"/>
        <v>258</v>
      </c>
      <c r="G60" s="38">
        <f t="shared" si="4"/>
        <v>123941.19120586733</v>
      </c>
      <c r="H60" s="84">
        <f t="shared" si="5"/>
        <v>578.51605075937186</v>
      </c>
      <c r="I60" s="36">
        <f t="shared" si="0"/>
        <v>183.84610028870321</v>
      </c>
      <c r="J60" s="40">
        <f t="shared" si="1"/>
        <v>394.66995047066865</v>
      </c>
      <c r="K60" s="22" t="s">
        <v>30</v>
      </c>
      <c r="L60" s="24" t="s">
        <v>37</v>
      </c>
      <c r="M60" s="82"/>
    </row>
    <row r="61" spans="2:13" ht="15.75" thickBot="1">
      <c r="B61" s="12">
        <f t="shared" si="2"/>
        <v>1.78</v>
      </c>
      <c r="C61" s="13"/>
      <c r="D61" s="14">
        <f t="shared" si="6"/>
        <v>0</v>
      </c>
      <c r="E61" s="36">
        <v>43</v>
      </c>
      <c r="F61" s="37">
        <f t="shared" si="3"/>
        <v>257</v>
      </c>
      <c r="G61" s="38">
        <f t="shared" si="4"/>
        <v>123546.52125539667</v>
      </c>
      <c r="H61" s="84">
        <f t="shared" si="5"/>
        <v>578.51605075937186</v>
      </c>
      <c r="I61" s="36">
        <f t="shared" si="0"/>
        <v>183.26067319550503</v>
      </c>
      <c r="J61" s="40">
        <f t="shared" si="1"/>
        <v>395.25537756386683</v>
      </c>
      <c r="K61" s="22" t="s">
        <v>30</v>
      </c>
      <c r="L61" s="22" t="s">
        <v>38</v>
      </c>
      <c r="M61" s="80">
        <v>2017</v>
      </c>
    </row>
    <row r="62" spans="2:13" ht="15.75" thickBot="1">
      <c r="B62" s="12">
        <f t="shared" si="2"/>
        <v>1.78</v>
      </c>
      <c r="C62" s="13"/>
      <c r="D62" s="14">
        <f t="shared" si="6"/>
        <v>0</v>
      </c>
      <c r="E62" s="36">
        <v>44</v>
      </c>
      <c r="F62" s="37">
        <f t="shared" si="3"/>
        <v>256</v>
      </c>
      <c r="G62" s="38">
        <f t="shared" si="4"/>
        <v>123151.2658778328</v>
      </c>
      <c r="H62" s="84">
        <f t="shared" si="5"/>
        <v>578.51605075937175</v>
      </c>
      <c r="I62" s="36">
        <f t="shared" si="0"/>
        <v>182.67437771878534</v>
      </c>
      <c r="J62" s="40">
        <f t="shared" si="1"/>
        <v>395.84167304058644</v>
      </c>
      <c r="K62" s="22" t="s">
        <v>30</v>
      </c>
      <c r="L62" s="23" t="s">
        <v>39</v>
      </c>
      <c r="M62" s="81"/>
    </row>
    <row r="63" spans="2:13" ht="15.75" thickBot="1">
      <c r="B63" s="12">
        <f t="shared" si="2"/>
        <v>1.78</v>
      </c>
      <c r="C63" s="13"/>
      <c r="D63" s="14">
        <f t="shared" si="6"/>
        <v>0</v>
      </c>
      <c r="E63" s="36">
        <v>45</v>
      </c>
      <c r="F63" s="37">
        <f t="shared" si="3"/>
        <v>255</v>
      </c>
      <c r="G63" s="38">
        <f t="shared" si="4"/>
        <v>122755.42420479222</v>
      </c>
      <c r="H63" s="84">
        <f t="shared" si="5"/>
        <v>578.51605075937175</v>
      </c>
      <c r="I63" s="36">
        <f t="shared" si="0"/>
        <v>182.08721257044181</v>
      </c>
      <c r="J63" s="40">
        <f t="shared" si="1"/>
        <v>396.42883818892994</v>
      </c>
      <c r="K63" s="22" t="s">
        <v>30</v>
      </c>
      <c r="L63" s="23" t="s">
        <v>40</v>
      </c>
      <c r="M63" s="81"/>
    </row>
    <row r="64" spans="2:13" ht="15.75" thickBot="1">
      <c r="B64" s="12">
        <f t="shared" si="2"/>
        <v>1.78</v>
      </c>
      <c r="C64" s="13"/>
      <c r="D64" s="14">
        <f t="shared" si="6"/>
        <v>0</v>
      </c>
      <c r="E64" s="36">
        <v>46</v>
      </c>
      <c r="F64" s="37">
        <f t="shared" si="3"/>
        <v>254</v>
      </c>
      <c r="G64" s="38">
        <f t="shared" si="4"/>
        <v>122358.99536660328</v>
      </c>
      <c r="H64" s="84">
        <f t="shared" si="5"/>
        <v>578.51605075937186</v>
      </c>
      <c r="I64" s="36">
        <f t="shared" si="0"/>
        <v>181.49917646046154</v>
      </c>
      <c r="J64" s="40">
        <f t="shared" si="1"/>
        <v>397.01687429891035</v>
      </c>
      <c r="K64" s="22" t="s">
        <v>30</v>
      </c>
      <c r="L64" s="23" t="s">
        <v>41</v>
      </c>
      <c r="M64" s="81"/>
    </row>
    <row r="65" spans="2:13" ht="15.75" thickBot="1">
      <c r="B65" s="12">
        <f t="shared" si="2"/>
        <v>1.78</v>
      </c>
      <c r="C65" s="13"/>
      <c r="D65" s="14">
        <f t="shared" si="6"/>
        <v>0</v>
      </c>
      <c r="E65" s="36">
        <v>47</v>
      </c>
      <c r="F65" s="37">
        <f t="shared" si="3"/>
        <v>253</v>
      </c>
      <c r="G65" s="38">
        <f t="shared" si="4"/>
        <v>121961.97849230438</v>
      </c>
      <c r="H65" s="84">
        <f t="shared" si="5"/>
        <v>578.51605075937186</v>
      </c>
      <c r="I65" s="36">
        <f t="shared" si="0"/>
        <v>180.91026809691814</v>
      </c>
      <c r="J65" s="40">
        <f t="shared" si="1"/>
        <v>397.60578266245375</v>
      </c>
      <c r="K65" s="22" t="s">
        <v>30</v>
      </c>
      <c r="L65" s="23" t="s">
        <v>42</v>
      </c>
      <c r="M65" s="81"/>
    </row>
    <row r="66" spans="2:13" ht="15.75" thickBot="1">
      <c r="B66" s="12">
        <f t="shared" si="2"/>
        <v>1.78</v>
      </c>
      <c r="C66" s="13"/>
      <c r="D66" s="14">
        <f t="shared" si="6"/>
        <v>0</v>
      </c>
      <c r="E66" s="36">
        <v>48</v>
      </c>
      <c r="F66" s="37">
        <f t="shared" si="3"/>
        <v>252</v>
      </c>
      <c r="G66" s="38">
        <f t="shared" si="4"/>
        <v>121564.37270964192</v>
      </c>
      <c r="H66" s="84">
        <f t="shared" si="5"/>
        <v>578.51605075937175</v>
      </c>
      <c r="I66" s="36">
        <f t="shared" si="0"/>
        <v>180.32048618596883</v>
      </c>
      <c r="J66" s="40">
        <f t="shared" si="1"/>
        <v>398.19556457340292</v>
      </c>
      <c r="K66" s="22" t="s">
        <v>30</v>
      </c>
      <c r="L66" s="23" t="s">
        <v>31</v>
      </c>
      <c r="M66" s="81"/>
    </row>
    <row r="67" spans="2:13" ht="15.75" thickBot="1">
      <c r="B67" s="12">
        <f t="shared" si="2"/>
        <v>1.78</v>
      </c>
      <c r="C67" s="13"/>
      <c r="D67" s="14">
        <f t="shared" si="6"/>
        <v>0</v>
      </c>
      <c r="E67" s="36">
        <v>49</v>
      </c>
      <c r="F67" s="37">
        <f t="shared" si="3"/>
        <v>251</v>
      </c>
      <c r="G67" s="38">
        <f t="shared" si="4"/>
        <v>121166.17714506852</v>
      </c>
      <c r="H67" s="84">
        <f t="shared" si="5"/>
        <v>578.51605075937175</v>
      </c>
      <c r="I67" s="36">
        <f t="shared" si="0"/>
        <v>179.72982943185164</v>
      </c>
      <c r="J67" s="40">
        <f t="shared" si="1"/>
        <v>398.78622132752014</v>
      </c>
      <c r="K67" s="22" t="s">
        <v>30</v>
      </c>
      <c r="L67" s="23" t="s">
        <v>32</v>
      </c>
      <c r="M67" s="81"/>
    </row>
    <row r="68" spans="2:13" ht="15.75" thickBot="1">
      <c r="B68" s="12">
        <f t="shared" si="2"/>
        <v>1.78</v>
      </c>
      <c r="C68" s="13"/>
      <c r="D68" s="14">
        <f t="shared" si="6"/>
        <v>0</v>
      </c>
      <c r="E68" s="36">
        <v>50</v>
      </c>
      <c r="F68" s="37">
        <f t="shared" si="3"/>
        <v>250</v>
      </c>
      <c r="G68" s="38">
        <f t="shared" si="4"/>
        <v>120767.390923741</v>
      </c>
      <c r="H68" s="84">
        <f t="shared" si="5"/>
        <v>578.51605075937175</v>
      </c>
      <c r="I68" s="36">
        <f t="shared" si="0"/>
        <v>179.13829653688248</v>
      </c>
      <c r="J68" s="40">
        <f t="shared" si="1"/>
        <v>399.37775422248927</v>
      </c>
      <c r="K68" s="22" t="s">
        <v>30</v>
      </c>
      <c r="L68" s="23" t="s">
        <v>33</v>
      </c>
      <c r="M68" s="81"/>
    </row>
    <row r="69" spans="2:13" ht="15.75" thickBot="1">
      <c r="B69" s="12">
        <f t="shared" si="2"/>
        <v>1.78</v>
      </c>
      <c r="C69" s="13"/>
      <c r="D69" s="14">
        <f t="shared" si="6"/>
        <v>0</v>
      </c>
      <c r="E69" s="36">
        <v>51</v>
      </c>
      <c r="F69" s="37">
        <f t="shared" si="3"/>
        <v>249</v>
      </c>
      <c r="G69" s="38">
        <f t="shared" si="4"/>
        <v>120368.01316951851</v>
      </c>
      <c r="H69" s="84">
        <f t="shared" si="5"/>
        <v>578.51605075937175</v>
      </c>
      <c r="I69" s="36">
        <f t="shared" si="0"/>
        <v>178.54588620145248</v>
      </c>
      <c r="J69" s="40">
        <f t="shared" si="1"/>
        <v>399.97016455791925</v>
      </c>
      <c r="K69" s="22" t="s">
        <v>30</v>
      </c>
      <c r="L69" s="23" t="s">
        <v>34</v>
      </c>
      <c r="M69" s="81"/>
    </row>
    <row r="70" spans="2:13" ht="15.75" thickBot="1">
      <c r="B70" s="12">
        <f t="shared" si="2"/>
        <v>1.78</v>
      </c>
      <c r="C70" s="13"/>
      <c r="D70" s="14">
        <f t="shared" si="6"/>
        <v>0</v>
      </c>
      <c r="E70" s="36">
        <v>52</v>
      </c>
      <c r="F70" s="37">
        <f t="shared" si="3"/>
        <v>248</v>
      </c>
      <c r="G70" s="38">
        <f t="shared" si="4"/>
        <v>119968.04300496059</v>
      </c>
      <c r="H70" s="84">
        <f t="shared" si="5"/>
        <v>578.51605075937186</v>
      </c>
      <c r="I70" s="36">
        <f t="shared" si="0"/>
        <v>177.95259712402486</v>
      </c>
      <c r="J70" s="40">
        <f t="shared" si="1"/>
        <v>400.563453635347</v>
      </c>
      <c r="K70" s="22" t="s">
        <v>30</v>
      </c>
      <c r="L70" s="23" t="s">
        <v>35</v>
      </c>
      <c r="M70" s="81"/>
    </row>
    <row r="71" spans="2:13" ht="15.75" thickBot="1">
      <c r="B71" s="12">
        <f t="shared" si="2"/>
        <v>1.78</v>
      </c>
      <c r="C71" s="13"/>
      <c r="D71" s="14">
        <f t="shared" si="6"/>
        <v>0</v>
      </c>
      <c r="E71" s="36">
        <v>53</v>
      </c>
      <c r="F71" s="37">
        <f t="shared" si="3"/>
        <v>247</v>
      </c>
      <c r="G71" s="38">
        <f t="shared" si="4"/>
        <v>119567.47955132525</v>
      </c>
      <c r="H71" s="84">
        <f t="shared" si="5"/>
        <v>578.51605075937186</v>
      </c>
      <c r="I71" s="36">
        <f t="shared" si="0"/>
        <v>177.35842800113244</v>
      </c>
      <c r="J71" s="40">
        <f t="shared" si="1"/>
        <v>401.15762275823943</v>
      </c>
      <c r="K71" s="22" t="s">
        <v>30</v>
      </c>
      <c r="L71" s="23" t="s">
        <v>36</v>
      </c>
      <c r="M71" s="81"/>
    </row>
    <row r="72" spans="2:13" ht="15.75" thickBot="1">
      <c r="B72" s="12">
        <f t="shared" si="2"/>
        <v>1.78</v>
      </c>
      <c r="C72" s="13"/>
      <c r="D72" s="14">
        <f t="shared" si="6"/>
        <v>0</v>
      </c>
      <c r="E72" s="36">
        <v>54</v>
      </c>
      <c r="F72" s="37">
        <f t="shared" si="3"/>
        <v>246</v>
      </c>
      <c r="G72" s="38">
        <f t="shared" si="4"/>
        <v>119166.32192856701</v>
      </c>
      <c r="H72" s="84">
        <f t="shared" si="5"/>
        <v>578.51605075937186</v>
      </c>
      <c r="I72" s="36">
        <f t="shared" si="0"/>
        <v>176.76337752737439</v>
      </c>
      <c r="J72" s="40">
        <f t="shared" si="1"/>
        <v>401.75267323199751</v>
      </c>
      <c r="K72" s="22" t="s">
        <v>30</v>
      </c>
      <c r="L72" s="24" t="s">
        <v>37</v>
      </c>
      <c r="M72" s="82"/>
    </row>
    <row r="73" spans="2:13" ht="15.75" thickBot="1">
      <c r="B73" s="12">
        <f t="shared" si="2"/>
        <v>1.78</v>
      </c>
      <c r="C73" s="13"/>
      <c r="D73" s="14">
        <f t="shared" si="6"/>
        <v>0</v>
      </c>
      <c r="E73" s="36">
        <v>55</v>
      </c>
      <c r="F73" s="37">
        <f t="shared" si="3"/>
        <v>245</v>
      </c>
      <c r="G73" s="38">
        <f t="shared" si="4"/>
        <v>118764.56925533501</v>
      </c>
      <c r="H73" s="84">
        <f t="shared" si="5"/>
        <v>578.51605075937175</v>
      </c>
      <c r="I73" s="36">
        <f t="shared" si="0"/>
        <v>176.16744439541358</v>
      </c>
      <c r="J73" s="40">
        <f t="shared" si="1"/>
        <v>402.3486063639582</v>
      </c>
      <c r="K73" s="22" t="s">
        <v>30</v>
      </c>
      <c r="L73" s="22" t="s">
        <v>38</v>
      </c>
      <c r="M73" s="80">
        <v>2018</v>
      </c>
    </row>
    <row r="74" spans="2:13" ht="15.75" thickBot="1">
      <c r="B74" s="12">
        <f t="shared" si="2"/>
        <v>1.78</v>
      </c>
      <c r="C74" s="13"/>
      <c r="D74" s="14">
        <f t="shared" si="6"/>
        <v>0</v>
      </c>
      <c r="E74" s="36">
        <v>56</v>
      </c>
      <c r="F74" s="37">
        <f t="shared" si="3"/>
        <v>244</v>
      </c>
      <c r="G74" s="38">
        <f t="shared" si="4"/>
        <v>118362.22064897105</v>
      </c>
      <c r="H74" s="84">
        <f t="shared" si="5"/>
        <v>578.51605075937186</v>
      </c>
      <c r="I74" s="36">
        <f t="shared" si="0"/>
        <v>175.57062729597371</v>
      </c>
      <c r="J74" s="40">
        <f t="shared" si="1"/>
        <v>402.94542346339813</v>
      </c>
      <c r="K74" s="22" t="s">
        <v>30</v>
      </c>
      <c r="L74" s="23" t="s">
        <v>39</v>
      </c>
      <c r="M74" s="81"/>
    </row>
    <row r="75" spans="2:13" ht="15.75" thickBot="1">
      <c r="B75" s="12">
        <f t="shared" si="2"/>
        <v>1.78</v>
      </c>
      <c r="C75" s="13"/>
      <c r="D75" s="14">
        <f t="shared" si="6"/>
        <v>0</v>
      </c>
      <c r="E75" s="36">
        <v>57</v>
      </c>
      <c r="F75" s="37">
        <f t="shared" si="3"/>
        <v>243</v>
      </c>
      <c r="G75" s="38">
        <f t="shared" si="4"/>
        <v>117959.27522550765</v>
      </c>
      <c r="H75" s="84">
        <f t="shared" si="5"/>
        <v>578.51605075937186</v>
      </c>
      <c r="I75" s="36">
        <f t="shared" si="0"/>
        <v>174.97292491783637</v>
      </c>
      <c r="J75" s="40">
        <f t="shared" si="1"/>
        <v>403.54312584153547</v>
      </c>
      <c r="K75" s="22" t="s">
        <v>30</v>
      </c>
      <c r="L75" s="23" t="s">
        <v>40</v>
      </c>
      <c r="M75" s="81"/>
    </row>
    <row r="76" spans="2:13" ht="15.75" thickBot="1">
      <c r="B76" s="12">
        <f t="shared" si="2"/>
        <v>1.78</v>
      </c>
      <c r="C76" s="13"/>
      <c r="D76" s="14">
        <f t="shared" si="6"/>
        <v>0</v>
      </c>
      <c r="E76" s="36">
        <v>58</v>
      </c>
      <c r="F76" s="37">
        <f t="shared" si="3"/>
        <v>242</v>
      </c>
      <c r="G76" s="38">
        <f t="shared" si="4"/>
        <v>117555.73209966611</v>
      </c>
      <c r="H76" s="84">
        <f t="shared" si="5"/>
        <v>578.51605075937186</v>
      </c>
      <c r="I76" s="36">
        <f t="shared" si="0"/>
        <v>174.37433594783809</v>
      </c>
      <c r="J76" s="40">
        <f t="shared" si="1"/>
        <v>404.1417148115338</v>
      </c>
      <c r="K76" s="22" t="s">
        <v>30</v>
      </c>
      <c r="L76" s="23" t="s">
        <v>41</v>
      </c>
      <c r="M76" s="81"/>
    </row>
    <row r="77" spans="2:13" ht="15.75" thickBot="1">
      <c r="B77" s="12">
        <f t="shared" si="2"/>
        <v>1.78</v>
      </c>
      <c r="C77" s="13"/>
      <c r="D77" s="14">
        <f t="shared" si="6"/>
        <v>0</v>
      </c>
      <c r="E77" s="36">
        <v>59</v>
      </c>
      <c r="F77" s="37">
        <f t="shared" si="3"/>
        <v>241</v>
      </c>
      <c r="G77" s="38">
        <f t="shared" si="4"/>
        <v>117151.59038485459</v>
      </c>
      <c r="H77" s="84">
        <f t="shared" si="5"/>
        <v>578.51605075937186</v>
      </c>
      <c r="I77" s="36">
        <f t="shared" si="0"/>
        <v>173.77485907086765</v>
      </c>
      <c r="J77" s="40">
        <f t="shared" si="1"/>
        <v>404.74119168850422</v>
      </c>
      <c r="K77" s="22" t="s">
        <v>30</v>
      </c>
      <c r="L77" s="23" t="s">
        <v>42</v>
      </c>
      <c r="M77" s="81"/>
    </row>
    <row r="78" spans="2:13" ht="15.75" thickBot="1">
      <c r="B78" s="12">
        <f t="shared" si="2"/>
        <v>1.78</v>
      </c>
      <c r="C78" s="13"/>
      <c r="D78" s="14">
        <f t="shared" si="6"/>
        <v>0</v>
      </c>
      <c r="E78" s="36">
        <v>60</v>
      </c>
      <c r="F78" s="37">
        <f t="shared" si="3"/>
        <v>240</v>
      </c>
      <c r="G78" s="38">
        <f t="shared" si="4"/>
        <v>116746.84919316608</v>
      </c>
      <c r="H78" s="84">
        <f t="shared" si="5"/>
        <v>578.51605075937186</v>
      </c>
      <c r="I78" s="36">
        <f t="shared" si="0"/>
        <v>173.17449296986302</v>
      </c>
      <c r="J78" s="40">
        <f t="shared" si="1"/>
        <v>405.34155778950884</v>
      </c>
      <c r="K78" s="22" t="s">
        <v>30</v>
      </c>
      <c r="L78" s="23" t="s">
        <v>31</v>
      </c>
      <c r="M78" s="81"/>
    </row>
    <row r="79" spans="2:13" ht="15.75" thickBot="1">
      <c r="B79" s="12">
        <f t="shared" si="2"/>
        <v>1.78</v>
      </c>
      <c r="C79" s="13"/>
      <c r="D79" s="14">
        <f t="shared" si="6"/>
        <v>0</v>
      </c>
      <c r="E79" s="36">
        <v>61</v>
      </c>
      <c r="F79" s="37">
        <f t="shared" si="3"/>
        <v>239</v>
      </c>
      <c r="G79" s="38">
        <f t="shared" si="4"/>
        <v>116341.50763537658</v>
      </c>
      <c r="H79" s="84">
        <f t="shared" si="5"/>
        <v>578.51605075937198</v>
      </c>
      <c r="I79" s="36">
        <f t="shared" si="0"/>
        <v>172.57323632580858</v>
      </c>
      <c r="J79" s="40">
        <f t="shared" si="1"/>
        <v>405.9428144335634</v>
      </c>
      <c r="K79" s="22" t="s">
        <v>30</v>
      </c>
      <c r="L79" s="23" t="s">
        <v>32</v>
      </c>
      <c r="M79" s="81"/>
    </row>
    <row r="80" spans="2:13" ht="15.75" thickBot="1">
      <c r="B80" s="12">
        <f t="shared" si="2"/>
        <v>1.78</v>
      </c>
      <c r="C80" s="13"/>
      <c r="D80" s="14">
        <f t="shared" si="6"/>
        <v>0</v>
      </c>
      <c r="E80" s="36">
        <v>62</v>
      </c>
      <c r="F80" s="37">
        <f t="shared" si="3"/>
        <v>238</v>
      </c>
      <c r="G80" s="38">
        <f t="shared" si="4"/>
        <v>115935.56482094301</v>
      </c>
      <c r="H80" s="84">
        <f t="shared" si="5"/>
        <v>578.51605075937186</v>
      </c>
      <c r="I80" s="36">
        <f t="shared" si="0"/>
        <v>171.97108781773215</v>
      </c>
      <c r="J80" s="40">
        <f t="shared" si="1"/>
        <v>406.54496294163971</v>
      </c>
      <c r="K80" s="22" t="s">
        <v>30</v>
      </c>
      <c r="L80" s="23" t="s">
        <v>33</v>
      </c>
      <c r="M80" s="81"/>
    </row>
    <row r="81" spans="2:13" ht="15.75" thickBot="1">
      <c r="B81" s="12">
        <f t="shared" si="2"/>
        <v>1.78</v>
      </c>
      <c r="C81" s="13"/>
      <c r="D81" s="14">
        <f t="shared" si="6"/>
        <v>0</v>
      </c>
      <c r="E81" s="36">
        <v>63</v>
      </c>
      <c r="F81" s="37">
        <f t="shared" si="3"/>
        <v>237</v>
      </c>
      <c r="G81" s="38">
        <f t="shared" si="4"/>
        <v>115529.01985800137</v>
      </c>
      <c r="H81" s="84">
        <f t="shared" si="5"/>
        <v>578.51605075937175</v>
      </c>
      <c r="I81" s="36">
        <f t="shared" si="0"/>
        <v>171.36804612270203</v>
      </c>
      <c r="J81" s="40">
        <f t="shared" si="1"/>
        <v>407.14800463666973</v>
      </c>
      <c r="K81" s="22" t="s">
        <v>30</v>
      </c>
      <c r="L81" s="23" t="s">
        <v>34</v>
      </c>
      <c r="M81" s="81"/>
    </row>
    <row r="82" spans="2:13" ht="15.75" thickBot="1">
      <c r="B82" s="12">
        <f t="shared" si="2"/>
        <v>1.78</v>
      </c>
      <c r="C82" s="13"/>
      <c r="D82" s="14">
        <f t="shared" si="6"/>
        <v>0</v>
      </c>
      <c r="E82" s="36">
        <v>64</v>
      </c>
      <c r="F82" s="37">
        <f t="shared" si="3"/>
        <v>236</v>
      </c>
      <c r="G82" s="38">
        <f t="shared" si="4"/>
        <v>115121.8718533647</v>
      </c>
      <c r="H82" s="84">
        <f t="shared" si="5"/>
        <v>578.51605075937186</v>
      </c>
      <c r="I82" s="36">
        <f t="shared" ref="I82:I145" si="7">IF(ISERR(+G82*B82/$C$11/100)=1,0,G82*B82/$C$11/100)</f>
        <v>170.76410991582435</v>
      </c>
      <c r="J82" s="40">
        <f t="shared" ref="J82:J145" si="8">IF(ISERR(+H82-I82)=1,0,H82-I82)</f>
        <v>407.75194084354752</v>
      </c>
      <c r="K82" s="22" t="s">
        <v>30</v>
      </c>
      <c r="L82" s="23" t="s">
        <v>35</v>
      </c>
      <c r="M82" s="81"/>
    </row>
    <row r="83" spans="2:13" ht="15.75" thickBot="1">
      <c r="B83" s="12">
        <f t="shared" ref="B83:B146" si="9">B82</f>
        <v>1.78</v>
      </c>
      <c r="C83" s="13"/>
      <c r="D83" s="14">
        <f t="shared" si="6"/>
        <v>0</v>
      </c>
      <c r="E83" s="36">
        <v>65</v>
      </c>
      <c r="F83" s="37">
        <f t="shared" ref="F83:F146" si="10">(-LOG(1-((G83-C83)*B83/100/$C$11/H82))/(LOG(1+(B83/$C$11/100)))*(D83&lt;&gt;0))+(F82-1)*(D83=0)</f>
        <v>235</v>
      </c>
      <c r="G83" s="38">
        <f t="shared" ref="G83:G146" si="11">(G82-J82-C82)*(F82&gt;1)</f>
        <v>114714.11991252116</v>
      </c>
      <c r="H83" s="84">
        <f t="shared" ref="H83:H146" si="12">PMT(B83/100/$C$11,F83,-G83)*(D83=0)+H82*(D83&lt;&gt;0)</f>
        <v>578.51605075937186</v>
      </c>
      <c r="I83" s="36">
        <f t="shared" si="7"/>
        <v>170.15927787023972</v>
      </c>
      <c r="J83" s="40">
        <f t="shared" si="8"/>
        <v>408.35677288913212</v>
      </c>
      <c r="K83" s="22" t="s">
        <v>30</v>
      </c>
      <c r="L83" s="23" t="s">
        <v>36</v>
      </c>
      <c r="M83" s="81"/>
    </row>
    <row r="84" spans="2:13" ht="15.75" thickBot="1">
      <c r="B84" s="12">
        <f t="shared" si="9"/>
        <v>1.78</v>
      </c>
      <c r="C84" s="13"/>
      <c r="D84" s="14">
        <f t="shared" ref="D84:D147" si="13">+D83</f>
        <v>0</v>
      </c>
      <c r="E84" s="36">
        <v>66</v>
      </c>
      <c r="F84" s="37">
        <f t="shared" si="10"/>
        <v>234</v>
      </c>
      <c r="G84" s="38">
        <f t="shared" si="11"/>
        <v>114305.76313963202</v>
      </c>
      <c r="H84" s="84">
        <f t="shared" si="12"/>
        <v>578.51605075937186</v>
      </c>
      <c r="I84" s="36">
        <f t="shared" si="7"/>
        <v>169.55354865712084</v>
      </c>
      <c r="J84" s="40">
        <f t="shared" si="8"/>
        <v>408.96250210225105</v>
      </c>
      <c r="K84" s="22" t="s">
        <v>30</v>
      </c>
      <c r="L84" s="24" t="s">
        <v>37</v>
      </c>
      <c r="M84" s="82"/>
    </row>
    <row r="85" spans="2:13" ht="15.75" thickBot="1">
      <c r="B85" s="12">
        <f t="shared" si="9"/>
        <v>1.78</v>
      </c>
      <c r="C85" s="13"/>
      <c r="D85" s="14">
        <f t="shared" si="13"/>
        <v>0</v>
      </c>
      <c r="E85" s="36">
        <v>67</v>
      </c>
      <c r="F85" s="37">
        <f t="shared" si="10"/>
        <v>233</v>
      </c>
      <c r="G85" s="38">
        <f t="shared" si="11"/>
        <v>113896.80063752977</v>
      </c>
      <c r="H85" s="84">
        <f t="shared" si="12"/>
        <v>578.51605075937186</v>
      </c>
      <c r="I85" s="36">
        <f t="shared" si="7"/>
        <v>168.94692094566915</v>
      </c>
      <c r="J85" s="40">
        <f t="shared" si="8"/>
        <v>409.56912981370272</v>
      </c>
      <c r="K85" s="22" t="s">
        <v>30</v>
      </c>
      <c r="L85" s="22" t="s">
        <v>38</v>
      </c>
      <c r="M85" s="80">
        <v>2019</v>
      </c>
    </row>
    <row r="86" spans="2:13" ht="15.75" thickBot="1">
      <c r="B86" s="12">
        <f t="shared" si="9"/>
        <v>1.78</v>
      </c>
      <c r="C86" s="13"/>
      <c r="D86" s="14">
        <f t="shared" si="13"/>
        <v>0</v>
      </c>
      <c r="E86" s="36">
        <v>68</v>
      </c>
      <c r="F86" s="37">
        <f t="shared" si="10"/>
        <v>232</v>
      </c>
      <c r="G86" s="38">
        <f t="shared" si="11"/>
        <v>113487.23150771606</v>
      </c>
      <c r="H86" s="84">
        <f t="shared" si="12"/>
        <v>578.51605075937175</v>
      </c>
      <c r="I86" s="36">
        <f t="shared" si="7"/>
        <v>168.33939340311215</v>
      </c>
      <c r="J86" s="40">
        <f t="shared" si="8"/>
        <v>410.17665735625962</v>
      </c>
      <c r="K86" s="22" t="s">
        <v>30</v>
      </c>
      <c r="L86" s="23" t="s">
        <v>39</v>
      </c>
      <c r="M86" s="81"/>
    </row>
    <row r="87" spans="2:13" ht="15.75" thickBot="1">
      <c r="B87" s="12">
        <f t="shared" si="9"/>
        <v>1.78</v>
      </c>
      <c r="C87" s="13"/>
      <c r="D87" s="14">
        <f t="shared" si="13"/>
        <v>0</v>
      </c>
      <c r="E87" s="36">
        <v>69</v>
      </c>
      <c r="F87" s="37">
        <f t="shared" si="10"/>
        <v>231</v>
      </c>
      <c r="G87" s="38">
        <f t="shared" si="11"/>
        <v>113077.0548503598</v>
      </c>
      <c r="H87" s="84">
        <f t="shared" si="12"/>
        <v>578.51605075937186</v>
      </c>
      <c r="I87" s="36">
        <f t="shared" si="7"/>
        <v>167.73096469470039</v>
      </c>
      <c r="J87" s="40">
        <f t="shared" si="8"/>
        <v>410.78508606467148</v>
      </c>
      <c r="K87" s="22" t="s">
        <v>30</v>
      </c>
      <c r="L87" s="23" t="s">
        <v>40</v>
      </c>
      <c r="M87" s="81"/>
    </row>
    <row r="88" spans="2:13" ht="15.75" thickBot="1">
      <c r="B88" s="12">
        <f t="shared" si="9"/>
        <v>1.78</v>
      </c>
      <c r="C88" s="13"/>
      <c r="D88" s="14">
        <f t="shared" si="13"/>
        <v>0</v>
      </c>
      <c r="E88" s="36">
        <v>70</v>
      </c>
      <c r="F88" s="37">
        <f t="shared" si="10"/>
        <v>230</v>
      </c>
      <c r="G88" s="38">
        <f t="shared" si="11"/>
        <v>112666.26976429512</v>
      </c>
      <c r="H88" s="84">
        <f t="shared" si="12"/>
        <v>578.51605075937175</v>
      </c>
      <c r="I88" s="36">
        <f t="shared" si="7"/>
        <v>167.12163348370441</v>
      </c>
      <c r="J88" s="40">
        <f t="shared" si="8"/>
        <v>411.39441727566737</v>
      </c>
      <c r="K88" s="22" t="s">
        <v>30</v>
      </c>
      <c r="L88" s="23" t="s">
        <v>41</v>
      </c>
      <c r="M88" s="81"/>
    </row>
    <row r="89" spans="2:13" ht="15.75" thickBot="1">
      <c r="B89" s="12">
        <f t="shared" si="9"/>
        <v>1.78</v>
      </c>
      <c r="C89" s="13"/>
      <c r="D89" s="14">
        <f t="shared" si="13"/>
        <v>0</v>
      </c>
      <c r="E89" s="36">
        <v>71</v>
      </c>
      <c r="F89" s="37">
        <f t="shared" si="10"/>
        <v>229</v>
      </c>
      <c r="G89" s="38">
        <f t="shared" si="11"/>
        <v>112254.87534701946</v>
      </c>
      <c r="H89" s="84">
        <f t="shared" si="12"/>
        <v>578.51605075937186</v>
      </c>
      <c r="I89" s="36">
        <f t="shared" si="7"/>
        <v>166.5113984314122</v>
      </c>
      <c r="J89" s="40">
        <f t="shared" si="8"/>
        <v>412.00465232795966</v>
      </c>
      <c r="K89" s="22" t="s">
        <v>30</v>
      </c>
      <c r="L89" s="23" t="s">
        <v>42</v>
      </c>
      <c r="M89" s="81"/>
    </row>
    <row r="90" spans="2:13" ht="15.75" thickBot="1">
      <c r="B90" s="12">
        <f t="shared" si="9"/>
        <v>1.78</v>
      </c>
      <c r="C90" s="13"/>
      <c r="D90" s="14">
        <f t="shared" si="13"/>
        <v>0</v>
      </c>
      <c r="E90" s="36">
        <v>72</v>
      </c>
      <c r="F90" s="37">
        <f t="shared" si="10"/>
        <v>228</v>
      </c>
      <c r="G90" s="38">
        <f t="shared" si="11"/>
        <v>111842.8706946915</v>
      </c>
      <c r="H90" s="84">
        <f t="shared" si="12"/>
        <v>578.51605075937186</v>
      </c>
      <c r="I90" s="36">
        <f t="shared" si="7"/>
        <v>165.90025819712574</v>
      </c>
      <c r="J90" s="40">
        <f t="shared" si="8"/>
        <v>412.61579256224616</v>
      </c>
      <c r="K90" s="22" t="s">
        <v>30</v>
      </c>
      <c r="L90" s="23" t="s">
        <v>31</v>
      </c>
      <c r="M90" s="81"/>
    </row>
    <row r="91" spans="2:13" ht="15.75" thickBot="1">
      <c r="B91" s="12">
        <f t="shared" si="9"/>
        <v>1.78</v>
      </c>
      <c r="C91" s="13"/>
      <c r="D91" s="14">
        <f t="shared" si="13"/>
        <v>0</v>
      </c>
      <c r="E91" s="36">
        <v>73</v>
      </c>
      <c r="F91" s="37">
        <f t="shared" si="10"/>
        <v>227</v>
      </c>
      <c r="G91" s="38">
        <f t="shared" si="11"/>
        <v>111430.25490212927</v>
      </c>
      <c r="H91" s="84">
        <f t="shared" si="12"/>
        <v>578.51605075937198</v>
      </c>
      <c r="I91" s="36">
        <f t="shared" si="7"/>
        <v>165.28821143815844</v>
      </c>
      <c r="J91" s="40">
        <f t="shared" si="8"/>
        <v>413.22783932121354</v>
      </c>
      <c r="K91" s="22" t="s">
        <v>30</v>
      </c>
      <c r="L91" s="23" t="s">
        <v>32</v>
      </c>
      <c r="M91" s="81"/>
    </row>
    <row r="92" spans="2:13" ht="15.75" thickBot="1">
      <c r="B92" s="12">
        <f t="shared" si="9"/>
        <v>1.78</v>
      </c>
      <c r="C92" s="13"/>
      <c r="D92" s="14">
        <f t="shared" si="13"/>
        <v>0</v>
      </c>
      <c r="E92" s="36">
        <v>74</v>
      </c>
      <c r="F92" s="37">
        <f t="shared" si="10"/>
        <v>226</v>
      </c>
      <c r="G92" s="38">
        <f t="shared" si="11"/>
        <v>111017.02706280805</v>
      </c>
      <c r="H92" s="84">
        <f t="shared" si="12"/>
        <v>578.51605075937175</v>
      </c>
      <c r="I92" s="36">
        <f t="shared" si="7"/>
        <v>164.67525680983195</v>
      </c>
      <c r="J92" s="40">
        <f t="shared" si="8"/>
        <v>413.84079394953983</v>
      </c>
      <c r="K92" s="22" t="s">
        <v>30</v>
      </c>
      <c r="L92" s="23" t="s">
        <v>33</v>
      </c>
      <c r="M92" s="81"/>
    </row>
    <row r="93" spans="2:13" ht="15.75" thickBot="1">
      <c r="B93" s="12">
        <f t="shared" si="9"/>
        <v>1.78</v>
      </c>
      <c r="C93" s="13"/>
      <c r="D93" s="14">
        <f t="shared" si="13"/>
        <v>0</v>
      </c>
      <c r="E93" s="36">
        <v>75</v>
      </c>
      <c r="F93" s="37">
        <f t="shared" si="10"/>
        <v>225</v>
      </c>
      <c r="G93" s="38">
        <f t="shared" si="11"/>
        <v>110603.18626885851</v>
      </c>
      <c r="H93" s="84">
        <f t="shared" si="12"/>
        <v>578.51605075937198</v>
      </c>
      <c r="I93" s="36">
        <f t="shared" si="7"/>
        <v>164.06139296547346</v>
      </c>
      <c r="J93" s="40">
        <f t="shared" si="8"/>
        <v>414.45465779389849</v>
      </c>
      <c r="K93" s="22" t="s">
        <v>30</v>
      </c>
      <c r="L93" s="23" t="s">
        <v>34</v>
      </c>
      <c r="M93" s="81"/>
    </row>
    <row r="94" spans="2:13" ht="15.75" thickBot="1">
      <c r="B94" s="12">
        <f t="shared" si="9"/>
        <v>1.78</v>
      </c>
      <c r="C94" s="13"/>
      <c r="D94" s="14">
        <f t="shared" si="13"/>
        <v>0</v>
      </c>
      <c r="E94" s="36">
        <v>76</v>
      </c>
      <c r="F94" s="37">
        <f t="shared" si="10"/>
        <v>224</v>
      </c>
      <c r="G94" s="38">
        <f t="shared" si="11"/>
        <v>110188.73161106461</v>
      </c>
      <c r="H94" s="84">
        <f t="shared" si="12"/>
        <v>578.51605075937186</v>
      </c>
      <c r="I94" s="36">
        <f t="shared" si="7"/>
        <v>163.44661855641252</v>
      </c>
      <c r="J94" s="40">
        <f t="shared" si="8"/>
        <v>415.06943220295932</v>
      </c>
      <c r="K94" s="22" t="s">
        <v>30</v>
      </c>
      <c r="L94" s="23" t="s">
        <v>35</v>
      </c>
      <c r="M94" s="81"/>
    </row>
    <row r="95" spans="2:13" ht="15.75" thickBot="1">
      <c r="B95" s="12">
        <f t="shared" si="9"/>
        <v>1.78</v>
      </c>
      <c r="C95" s="13"/>
      <c r="D95" s="14">
        <f t="shared" si="13"/>
        <v>0</v>
      </c>
      <c r="E95" s="36">
        <v>77</v>
      </c>
      <c r="F95" s="37">
        <f t="shared" si="10"/>
        <v>223</v>
      </c>
      <c r="G95" s="38">
        <f t="shared" si="11"/>
        <v>109773.66217886165</v>
      </c>
      <c r="H95" s="84">
        <f t="shared" si="12"/>
        <v>578.51605075937175</v>
      </c>
      <c r="I95" s="36">
        <f t="shared" si="7"/>
        <v>162.8309322319781</v>
      </c>
      <c r="J95" s="40">
        <f t="shared" si="8"/>
        <v>415.68511852739368</v>
      </c>
      <c r="K95" s="22" t="s">
        <v>30</v>
      </c>
      <c r="L95" s="23" t="s">
        <v>36</v>
      </c>
      <c r="M95" s="81"/>
    </row>
    <row r="96" spans="2:13" ht="15.75" thickBot="1">
      <c r="B96" s="12">
        <f t="shared" si="9"/>
        <v>1.78</v>
      </c>
      <c r="C96" s="13"/>
      <c r="D96" s="14">
        <f t="shared" si="13"/>
        <v>0</v>
      </c>
      <c r="E96" s="36">
        <v>78</v>
      </c>
      <c r="F96" s="37">
        <f t="shared" si="10"/>
        <v>222</v>
      </c>
      <c r="G96" s="38">
        <f t="shared" si="11"/>
        <v>109357.97706033425</v>
      </c>
      <c r="H96" s="84">
        <f t="shared" si="12"/>
        <v>578.51605075937175</v>
      </c>
      <c r="I96" s="36">
        <f t="shared" si="7"/>
        <v>162.21433263949578</v>
      </c>
      <c r="J96" s="40">
        <f t="shared" si="8"/>
        <v>416.301718119876</v>
      </c>
      <c r="K96" s="22" t="s">
        <v>30</v>
      </c>
      <c r="L96" s="24" t="s">
        <v>37</v>
      </c>
      <c r="M96" s="82"/>
    </row>
    <row r="97" spans="2:13" ht="15.75" thickBot="1">
      <c r="B97" s="12">
        <f t="shared" si="9"/>
        <v>1.78</v>
      </c>
      <c r="C97" s="13"/>
      <c r="D97" s="14">
        <f t="shared" si="13"/>
        <v>0</v>
      </c>
      <c r="E97" s="36">
        <v>79</v>
      </c>
      <c r="F97" s="37">
        <f t="shared" si="10"/>
        <v>221</v>
      </c>
      <c r="G97" s="38">
        <f t="shared" si="11"/>
        <v>108941.67534221437</v>
      </c>
      <c r="H97" s="84">
        <f t="shared" si="12"/>
        <v>578.51605075937164</v>
      </c>
      <c r="I97" s="36">
        <f t="shared" si="7"/>
        <v>161.59681842428463</v>
      </c>
      <c r="J97" s="40">
        <f t="shared" si="8"/>
        <v>416.91923233508703</v>
      </c>
      <c r="K97" s="22" t="s">
        <v>30</v>
      </c>
      <c r="L97" s="22" t="s">
        <v>38</v>
      </c>
      <c r="M97" s="80">
        <v>2020</v>
      </c>
    </row>
    <row r="98" spans="2:13" ht="15.75" thickBot="1">
      <c r="B98" s="12">
        <f t="shared" si="9"/>
        <v>1.78</v>
      </c>
      <c r="C98" s="13"/>
      <c r="D98" s="14">
        <f t="shared" si="13"/>
        <v>0</v>
      </c>
      <c r="E98" s="36">
        <v>80</v>
      </c>
      <c r="F98" s="37">
        <f t="shared" si="10"/>
        <v>220</v>
      </c>
      <c r="G98" s="38">
        <f t="shared" si="11"/>
        <v>108524.75610987928</v>
      </c>
      <c r="H98" s="84">
        <f t="shared" si="12"/>
        <v>578.51605075937186</v>
      </c>
      <c r="I98" s="36">
        <f t="shared" si="7"/>
        <v>160.97838822965429</v>
      </c>
      <c r="J98" s="40">
        <f t="shared" si="8"/>
        <v>417.53766252971758</v>
      </c>
      <c r="K98" s="22" t="s">
        <v>30</v>
      </c>
      <c r="L98" s="23" t="s">
        <v>39</v>
      </c>
      <c r="M98" s="81"/>
    </row>
    <row r="99" spans="2:13" ht="15.75" thickBot="1">
      <c r="B99" s="12">
        <f t="shared" si="9"/>
        <v>1.78</v>
      </c>
      <c r="C99" s="13"/>
      <c r="D99" s="14">
        <f t="shared" si="13"/>
        <v>0</v>
      </c>
      <c r="E99" s="36">
        <v>81</v>
      </c>
      <c r="F99" s="37">
        <f t="shared" si="10"/>
        <v>219</v>
      </c>
      <c r="G99" s="38">
        <f t="shared" si="11"/>
        <v>108107.21844734956</v>
      </c>
      <c r="H99" s="84">
        <f t="shared" si="12"/>
        <v>578.51605075937175</v>
      </c>
      <c r="I99" s="36">
        <f t="shared" si="7"/>
        <v>160.35904069690184</v>
      </c>
      <c r="J99" s="40">
        <f t="shared" si="8"/>
        <v>418.15701006246991</v>
      </c>
      <c r="K99" s="22" t="s">
        <v>30</v>
      </c>
      <c r="L99" s="23" t="s">
        <v>40</v>
      </c>
      <c r="M99" s="81"/>
    </row>
    <row r="100" spans="2:13" ht="15.75" thickBot="1">
      <c r="B100" s="12">
        <f t="shared" si="9"/>
        <v>1.78</v>
      </c>
      <c r="C100" s="13"/>
      <c r="D100" s="14">
        <f t="shared" si="13"/>
        <v>0</v>
      </c>
      <c r="E100" s="36">
        <v>82</v>
      </c>
      <c r="F100" s="37">
        <f t="shared" si="10"/>
        <v>218</v>
      </c>
      <c r="G100" s="38">
        <f t="shared" si="11"/>
        <v>107689.06143728709</v>
      </c>
      <c r="H100" s="84">
        <f t="shared" si="12"/>
        <v>578.51605075937186</v>
      </c>
      <c r="I100" s="36">
        <f t="shared" si="7"/>
        <v>159.73877446530918</v>
      </c>
      <c r="J100" s="40">
        <f t="shared" si="8"/>
        <v>418.77727629406269</v>
      </c>
      <c r="K100" s="22" t="s">
        <v>30</v>
      </c>
      <c r="L100" s="23" t="s">
        <v>41</v>
      </c>
      <c r="M100" s="81"/>
    </row>
    <row r="101" spans="2:13" ht="15.75" thickBot="1">
      <c r="B101" s="12">
        <f t="shared" si="9"/>
        <v>1.78</v>
      </c>
      <c r="C101" s="13"/>
      <c r="D101" s="14">
        <f t="shared" si="13"/>
        <v>0</v>
      </c>
      <c r="E101" s="36">
        <v>83</v>
      </c>
      <c r="F101" s="37">
        <f t="shared" si="10"/>
        <v>217</v>
      </c>
      <c r="G101" s="38">
        <f t="shared" si="11"/>
        <v>107270.28416099303</v>
      </c>
      <c r="H101" s="84">
        <f t="shared" si="12"/>
        <v>578.51605075937175</v>
      </c>
      <c r="I101" s="36">
        <f t="shared" si="7"/>
        <v>159.11758817213965</v>
      </c>
      <c r="J101" s="40">
        <f t="shared" si="8"/>
        <v>419.39846258723207</v>
      </c>
      <c r="K101" s="22" t="s">
        <v>30</v>
      </c>
      <c r="L101" s="23" t="s">
        <v>42</v>
      </c>
      <c r="M101" s="81"/>
    </row>
    <row r="102" spans="2:13" ht="15.75" thickBot="1">
      <c r="B102" s="12">
        <f t="shared" si="9"/>
        <v>1.78</v>
      </c>
      <c r="C102" s="13"/>
      <c r="D102" s="14">
        <f t="shared" si="13"/>
        <v>0</v>
      </c>
      <c r="E102" s="36">
        <v>84</v>
      </c>
      <c r="F102" s="37">
        <f t="shared" si="10"/>
        <v>216</v>
      </c>
      <c r="G102" s="38">
        <f t="shared" si="11"/>
        <v>106850.88569840581</v>
      </c>
      <c r="H102" s="84">
        <f t="shared" si="12"/>
        <v>578.51605075937175</v>
      </c>
      <c r="I102" s="36">
        <f t="shared" si="7"/>
        <v>158.49548045263529</v>
      </c>
      <c r="J102" s="40">
        <f t="shared" si="8"/>
        <v>420.02057030673643</v>
      </c>
      <c r="K102" s="22" t="s">
        <v>30</v>
      </c>
      <c r="L102" s="23" t="s">
        <v>31</v>
      </c>
      <c r="M102" s="81"/>
    </row>
    <row r="103" spans="2:13" ht="15.75" thickBot="1">
      <c r="B103" s="12">
        <f t="shared" si="9"/>
        <v>1.78</v>
      </c>
      <c r="C103" s="13"/>
      <c r="D103" s="14">
        <f t="shared" si="13"/>
        <v>0</v>
      </c>
      <c r="E103" s="36">
        <v>85</v>
      </c>
      <c r="F103" s="37">
        <f t="shared" si="10"/>
        <v>215</v>
      </c>
      <c r="G103" s="38">
        <f t="shared" si="11"/>
        <v>106430.86512809907</v>
      </c>
      <c r="H103" s="84">
        <f t="shared" si="12"/>
        <v>578.51605075937198</v>
      </c>
      <c r="I103" s="36">
        <f t="shared" si="7"/>
        <v>157.87244994001364</v>
      </c>
      <c r="J103" s="40">
        <f t="shared" si="8"/>
        <v>420.64360081935831</v>
      </c>
      <c r="K103" s="22" t="s">
        <v>30</v>
      </c>
      <c r="L103" s="23" t="s">
        <v>32</v>
      </c>
      <c r="M103" s="81"/>
    </row>
    <row r="104" spans="2:13" ht="15.75" thickBot="1">
      <c r="B104" s="12">
        <f t="shared" si="9"/>
        <v>1.78</v>
      </c>
      <c r="C104" s="13"/>
      <c r="D104" s="14">
        <f t="shared" si="13"/>
        <v>0</v>
      </c>
      <c r="E104" s="36">
        <v>86</v>
      </c>
      <c r="F104" s="37">
        <f t="shared" si="10"/>
        <v>214</v>
      </c>
      <c r="G104" s="38">
        <f t="shared" si="11"/>
        <v>106010.22152727972</v>
      </c>
      <c r="H104" s="84">
        <f t="shared" si="12"/>
        <v>578.51605075937186</v>
      </c>
      <c r="I104" s="36">
        <f t="shared" si="7"/>
        <v>157.24849526546492</v>
      </c>
      <c r="J104" s="40">
        <f t="shared" si="8"/>
        <v>421.26755549390691</v>
      </c>
      <c r="K104" s="22" t="s">
        <v>30</v>
      </c>
      <c r="L104" s="23" t="s">
        <v>33</v>
      </c>
      <c r="M104" s="81"/>
    </row>
    <row r="105" spans="2:13" ht="15.75" thickBot="1">
      <c r="B105" s="12">
        <f t="shared" si="9"/>
        <v>1.78</v>
      </c>
      <c r="C105" s="13"/>
      <c r="D105" s="14">
        <f t="shared" si="13"/>
        <v>0</v>
      </c>
      <c r="E105" s="36">
        <v>87</v>
      </c>
      <c r="F105" s="37">
        <f t="shared" si="10"/>
        <v>213</v>
      </c>
      <c r="G105" s="38">
        <f t="shared" si="11"/>
        <v>105588.95397178581</v>
      </c>
      <c r="H105" s="84">
        <f t="shared" si="12"/>
        <v>578.51605075937186</v>
      </c>
      <c r="I105" s="36">
        <f t="shared" si="7"/>
        <v>156.62361505814894</v>
      </c>
      <c r="J105" s="40">
        <f t="shared" si="8"/>
        <v>421.89243570122289</v>
      </c>
      <c r="K105" s="22" t="s">
        <v>30</v>
      </c>
      <c r="L105" s="23" t="s">
        <v>34</v>
      </c>
      <c r="M105" s="81"/>
    </row>
    <row r="106" spans="2:13" ht="15.75" thickBot="1">
      <c r="B106" s="12">
        <f t="shared" si="9"/>
        <v>1.78</v>
      </c>
      <c r="C106" s="13"/>
      <c r="D106" s="14">
        <f t="shared" si="13"/>
        <v>0</v>
      </c>
      <c r="E106" s="36">
        <v>88</v>
      </c>
      <c r="F106" s="37">
        <f t="shared" si="10"/>
        <v>212</v>
      </c>
      <c r="G106" s="38">
        <f t="shared" si="11"/>
        <v>105167.06153608458</v>
      </c>
      <c r="H106" s="84">
        <f t="shared" si="12"/>
        <v>578.51605075937186</v>
      </c>
      <c r="I106" s="36">
        <f t="shared" si="7"/>
        <v>155.99780794519214</v>
      </c>
      <c r="J106" s="40">
        <f t="shared" si="8"/>
        <v>422.51824281417976</v>
      </c>
      <c r="K106" s="22" t="s">
        <v>30</v>
      </c>
      <c r="L106" s="23" t="s">
        <v>35</v>
      </c>
      <c r="M106" s="81"/>
    </row>
    <row r="107" spans="2:13" ht="15.75" thickBot="1">
      <c r="B107" s="12">
        <f t="shared" si="9"/>
        <v>1.78</v>
      </c>
      <c r="C107" s="13"/>
      <c r="D107" s="14">
        <f t="shared" si="13"/>
        <v>0</v>
      </c>
      <c r="E107" s="36">
        <v>89</v>
      </c>
      <c r="F107" s="37">
        <f t="shared" si="10"/>
        <v>211</v>
      </c>
      <c r="G107" s="38">
        <f t="shared" si="11"/>
        <v>104744.5432932704</v>
      </c>
      <c r="H107" s="84">
        <f t="shared" si="12"/>
        <v>578.51605075937164</v>
      </c>
      <c r="I107" s="36">
        <f t="shared" si="7"/>
        <v>155.37107255168442</v>
      </c>
      <c r="J107" s="40">
        <f t="shared" si="8"/>
        <v>423.14497820768725</v>
      </c>
      <c r="K107" s="22" t="s">
        <v>30</v>
      </c>
      <c r="L107" s="23" t="s">
        <v>36</v>
      </c>
      <c r="M107" s="81"/>
    </row>
    <row r="108" spans="2:13" ht="15.75" thickBot="1">
      <c r="B108" s="12">
        <f t="shared" si="9"/>
        <v>1.78</v>
      </c>
      <c r="C108" s="13"/>
      <c r="D108" s="14">
        <f t="shared" si="13"/>
        <v>0</v>
      </c>
      <c r="E108" s="36">
        <v>90</v>
      </c>
      <c r="F108" s="37">
        <f t="shared" si="10"/>
        <v>210</v>
      </c>
      <c r="G108" s="38">
        <f t="shared" si="11"/>
        <v>104321.39831506272</v>
      </c>
      <c r="H108" s="84">
        <f t="shared" si="12"/>
        <v>578.51605075937175</v>
      </c>
      <c r="I108" s="36">
        <f t="shared" si="7"/>
        <v>154.74340750067634</v>
      </c>
      <c r="J108" s="40">
        <f t="shared" si="8"/>
        <v>423.77264325869544</v>
      </c>
      <c r="K108" s="22" t="s">
        <v>30</v>
      </c>
      <c r="L108" s="24" t="s">
        <v>37</v>
      </c>
      <c r="M108" s="82"/>
    </row>
    <row r="109" spans="2:13" ht="15.75" thickBot="1">
      <c r="B109" s="12">
        <f t="shared" si="9"/>
        <v>1.78</v>
      </c>
      <c r="C109" s="13"/>
      <c r="D109" s="14">
        <f t="shared" si="13"/>
        <v>0</v>
      </c>
      <c r="E109" s="36">
        <v>91</v>
      </c>
      <c r="F109" s="37">
        <f t="shared" si="10"/>
        <v>209</v>
      </c>
      <c r="G109" s="38">
        <f t="shared" si="11"/>
        <v>103897.62567180402</v>
      </c>
      <c r="H109" s="84">
        <f t="shared" si="12"/>
        <v>578.51605075937175</v>
      </c>
      <c r="I109" s="36">
        <f t="shared" si="7"/>
        <v>154.11481141317597</v>
      </c>
      <c r="J109" s="40">
        <f t="shared" si="8"/>
        <v>424.40123934619578</v>
      </c>
      <c r="K109" s="22" t="s">
        <v>30</v>
      </c>
      <c r="L109" s="22" t="s">
        <v>38</v>
      </c>
      <c r="M109" s="80">
        <v>2021</v>
      </c>
    </row>
    <row r="110" spans="2:13" ht="15.75" thickBot="1">
      <c r="B110" s="12">
        <f t="shared" si="9"/>
        <v>1.78</v>
      </c>
      <c r="C110" s="13"/>
      <c r="D110" s="14">
        <f t="shared" si="13"/>
        <v>0</v>
      </c>
      <c r="E110" s="36">
        <v>92</v>
      </c>
      <c r="F110" s="37">
        <f t="shared" si="10"/>
        <v>208</v>
      </c>
      <c r="G110" s="38">
        <f t="shared" si="11"/>
        <v>103473.22443245784</v>
      </c>
      <c r="H110" s="84">
        <f t="shared" si="12"/>
        <v>578.51605075937186</v>
      </c>
      <c r="I110" s="36">
        <f t="shared" si="7"/>
        <v>153.48528290814579</v>
      </c>
      <c r="J110" s="40">
        <f t="shared" si="8"/>
        <v>425.03076785122607</v>
      </c>
      <c r="K110" s="22" t="s">
        <v>30</v>
      </c>
      <c r="L110" s="23" t="s">
        <v>39</v>
      </c>
      <c r="M110" s="81"/>
    </row>
    <row r="111" spans="2:13" ht="15.75" thickBot="1">
      <c r="B111" s="12">
        <f t="shared" si="9"/>
        <v>1.78</v>
      </c>
      <c r="C111" s="13"/>
      <c r="D111" s="14">
        <f t="shared" si="13"/>
        <v>0</v>
      </c>
      <c r="E111" s="36">
        <v>93</v>
      </c>
      <c r="F111" s="37">
        <f t="shared" si="10"/>
        <v>207</v>
      </c>
      <c r="G111" s="38">
        <f t="shared" si="11"/>
        <v>103048.1936646066</v>
      </c>
      <c r="H111" s="84">
        <f t="shared" si="12"/>
        <v>578.51605075937175</v>
      </c>
      <c r="I111" s="36">
        <f t="shared" si="7"/>
        <v>152.85482060249981</v>
      </c>
      <c r="J111" s="40">
        <f t="shared" si="8"/>
        <v>425.66123015687197</v>
      </c>
      <c r="K111" s="22" t="s">
        <v>30</v>
      </c>
      <c r="L111" s="23" t="s">
        <v>40</v>
      </c>
      <c r="M111" s="81"/>
    </row>
    <row r="112" spans="2:13" ht="15.75" thickBot="1">
      <c r="B112" s="12">
        <f t="shared" si="9"/>
        <v>1.78</v>
      </c>
      <c r="C112" s="13"/>
      <c r="D112" s="14">
        <f t="shared" si="13"/>
        <v>0</v>
      </c>
      <c r="E112" s="36">
        <v>94</v>
      </c>
      <c r="F112" s="37">
        <f t="shared" si="10"/>
        <v>206</v>
      </c>
      <c r="G112" s="38">
        <f t="shared" si="11"/>
        <v>102622.53243444973</v>
      </c>
      <c r="H112" s="84">
        <f t="shared" si="12"/>
        <v>578.51605075937175</v>
      </c>
      <c r="I112" s="36">
        <f t="shared" si="7"/>
        <v>152.22342311110043</v>
      </c>
      <c r="J112" s="40">
        <f t="shared" si="8"/>
        <v>426.29262764827132</v>
      </c>
      <c r="K112" s="22" t="s">
        <v>30</v>
      </c>
      <c r="L112" s="23" t="s">
        <v>41</v>
      </c>
      <c r="M112" s="81"/>
    </row>
    <row r="113" spans="2:13" ht="15.75" thickBot="1">
      <c r="B113" s="12">
        <f t="shared" si="9"/>
        <v>1.78</v>
      </c>
      <c r="C113" s="13"/>
      <c r="D113" s="14">
        <f t="shared" si="13"/>
        <v>0</v>
      </c>
      <c r="E113" s="36">
        <v>95</v>
      </c>
      <c r="F113" s="37">
        <f t="shared" si="10"/>
        <v>205</v>
      </c>
      <c r="G113" s="38">
        <f t="shared" si="11"/>
        <v>102196.23980680146</v>
      </c>
      <c r="H113" s="84">
        <f t="shared" si="12"/>
        <v>578.51605075937175</v>
      </c>
      <c r="I113" s="36">
        <f t="shared" si="7"/>
        <v>151.59108904675549</v>
      </c>
      <c r="J113" s="40">
        <f t="shared" si="8"/>
        <v>426.92496171261627</v>
      </c>
      <c r="K113" s="22" t="s">
        <v>30</v>
      </c>
      <c r="L113" s="23" t="s">
        <v>42</v>
      </c>
      <c r="M113" s="81"/>
    </row>
    <row r="114" spans="2:13" ht="15.75" thickBot="1">
      <c r="B114" s="12">
        <f t="shared" si="9"/>
        <v>1.78</v>
      </c>
      <c r="C114" s="13"/>
      <c r="D114" s="14">
        <f t="shared" si="13"/>
        <v>0</v>
      </c>
      <c r="E114" s="36">
        <v>96</v>
      </c>
      <c r="F114" s="37">
        <f t="shared" si="10"/>
        <v>204</v>
      </c>
      <c r="G114" s="38">
        <f t="shared" si="11"/>
        <v>101769.31484508884</v>
      </c>
      <c r="H114" s="84">
        <f t="shared" si="12"/>
        <v>578.51605075937175</v>
      </c>
      <c r="I114" s="36">
        <f t="shared" si="7"/>
        <v>150.95781702021509</v>
      </c>
      <c r="J114" s="40">
        <f t="shared" si="8"/>
        <v>427.55823373915666</v>
      </c>
      <c r="K114" s="22" t="s">
        <v>30</v>
      </c>
      <c r="L114" s="23" t="s">
        <v>31</v>
      </c>
      <c r="M114" s="81"/>
    </row>
    <row r="115" spans="2:13" ht="15.75" thickBot="1">
      <c r="B115" s="12">
        <f t="shared" si="9"/>
        <v>1.78</v>
      </c>
      <c r="C115" s="13"/>
      <c r="D115" s="14">
        <f t="shared" si="13"/>
        <v>0</v>
      </c>
      <c r="E115" s="36">
        <v>97</v>
      </c>
      <c r="F115" s="37">
        <f t="shared" si="10"/>
        <v>203</v>
      </c>
      <c r="G115" s="38">
        <f t="shared" si="11"/>
        <v>101341.75661134969</v>
      </c>
      <c r="H115" s="84">
        <f t="shared" si="12"/>
        <v>578.51605075937186</v>
      </c>
      <c r="I115" s="36">
        <f t="shared" si="7"/>
        <v>150.32360564016869</v>
      </c>
      <c r="J115" s="40">
        <f t="shared" si="8"/>
        <v>428.19244511920317</v>
      </c>
      <c r="K115" s="22" t="s">
        <v>30</v>
      </c>
      <c r="L115" s="23" t="s">
        <v>32</v>
      </c>
      <c r="M115" s="81"/>
    </row>
    <row r="116" spans="2:13" ht="15.75" thickBot="1">
      <c r="B116" s="12">
        <f t="shared" si="9"/>
        <v>1.78</v>
      </c>
      <c r="C116" s="13"/>
      <c r="D116" s="14">
        <f t="shared" si="13"/>
        <v>0</v>
      </c>
      <c r="E116" s="36">
        <v>98</v>
      </c>
      <c r="F116" s="37">
        <f t="shared" si="10"/>
        <v>202</v>
      </c>
      <c r="G116" s="38">
        <f t="shared" si="11"/>
        <v>100913.56416623048</v>
      </c>
      <c r="H116" s="84">
        <f t="shared" si="12"/>
        <v>578.51605075937175</v>
      </c>
      <c r="I116" s="36">
        <f t="shared" si="7"/>
        <v>149.68845351324188</v>
      </c>
      <c r="J116" s="40">
        <f t="shared" si="8"/>
        <v>428.82759724612987</v>
      </c>
      <c r="K116" s="22" t="s">
        <v>30</v>
      </c>
      <c r="L116" s="23" t="s">
        <v>33</v>
      </c>
      <c r="M116" s="81"/>
    </row>
    <row r="117" spans="2:13" ht="15.75" thickBot="1">
      <c r="B117" s="12">
        <f t="shared" si="9"/>
        <v>1.78</v>
      </c>
      <c r="C117" s="13"/>
      <c r="D117" s="14">
        <f t="shared" si="13"/>
        <v>0</v>
      </c>
      <c r="E117" s="36">
        <v>99</v>
      </c>
      <c r="F117" s="37">
        <f t="shared" si="10"/>
        <v>201</v>
      </c>
      <c r="G117" s="38">
        <f t="shared" si="11"/>
        <v>100484.73656898436</v>
      </c>
      <c r="H117" s="84">
        <f t="shared" si="12"/>
        <v>578.51605075937198</v>
      </c>
      <c r="I117" s="36">
        <f t="shared" si="7"/>
        <v>149.05235924399346</v>
      </c>
      <c r="J117" s="40">
        <f t="shared" si="8"/>
        <v>429.46369151537851</v>
      </c>
      <c r="K117" s="22" t="s">
        <v>30</v>
      </c>
      <c r="L117" s="23" t="s">
        <v>34</v>
      </c>
      <c r="M117" s="81"/>
    </row>
    <row r="118" spans="2:13" ht="15.75" thickBot="1">
      <c r="B118" s="12">
        <f t="shared" si="9"/>
        <v>1.78</v>
      </c>
      <c r="C118" s="13"/>
      <c r="D118" s="14">
        <f t="shared" si="13"/>
        <v>0</v>
      </c>
      <c r="E118" s="36">
        <v>100</v>
      </c>
      <c r="F118" s="37">
        <f t="shared" si="10"/>
        <v>200</v>
      </c>
      <c r="G118" s="38">
        <f t="shared" si="11"/>
        <v>100055.27287746897</v>
      </c>
      <c r="H118" s="84">
        <f t="shared" si="12"/>
        <v>578.51605075937198</v>
      </c>
      <c r="I118" s="36">
        <f t="shared" si="7"/>
        <v>148.4153214349123</v>
      </c>
      <c r="J118" s="40">
        <f t="shared" si="8"/>
        <v>430.10072932445968</v>
      </c>
      <c r="K118" s="22" t="s">
        <v>30</v>
      </c>
      <c r="L118" s="23" t="s">
        <v>35</v>
      </c>
      <c r="M118" s="81"/>
    </row>
    <row r="119" spans="2:13" ht="15.75" thickBot="1">
      <c r="B119" s="12">
        <f t="shared" si="9"/>
        <v>1.78</v>
      </c>
      <c r="C119" s="13"/>
      <c r="D119" s="14">
        <f t="shared" si="13"/>
        <v>0</v>
      </c>
      <c r="E119" s="36">
        <v>101</v>
      </c>
      <c r="F119" s="37">
        <f t="shared" si="10"/>
        <v>199</v>
      </c>
      <c r="G119" s="38">
        <f t="shared" si="11"/>
        <v>99625.172148144513</v>
      </c>
      <c r="H119" s="84">
        <f t="shared" si="12"/>
        <v>578.51605075937175</v>
      </c>
      <c r="I119" s="36">
        <f t="shared" si="7"/>
        <v>147.77733868641437</v>
      </c>
      <c r="J119" s="40">
        <f t="shared" si="8"/>
        <v>430.73871207295736</v>
      </c>
      <c r="K119" s="22" t="s">
        <v>30</v>
      </c>
      <c r="L119" s="23" t="s">
        <v>36</v>
      </c>
      <c r="M119" s="81"/>
    </row>
    <row r="120" spans="2:13" ht="15.75" thickBot="1">
      <c r="B120" s="12">
        <f t="shared" si="9"/>
        <v>1.78</v>
      </c>
      <c r="C120" s="13"/>
      <c r="D120" s="14">
        <f t="shared" si="13"/>
        <v>0</v>
      </c>
      <c r="E120" s="36">
        <v>102</v>
      </c>
      <c r="F120" s="37">
        <f t="shared" si="10"/>
        <v>198</v>
      </c>
      <c r="G120" s="38">
        <f t="shared" si="11"/>
        <v>99194.433436071558</v>
      </c>
      <c r="H120" s="84">
        <f t="shared" si="12"/>
        <v>578.51605075937186</v>
      </c>
      <c r="I120" s="36">
        <f t="shared" si="7"/>
        <v>147.13840959683949</v>
      </c>
      <c r="J120" s="40">
        <f t="shared" si="8"/>
        <v>431.37764116253237</v>
      </c>
      <c r="K120" s="22" t="s">
        <v>30</v>
      </c>
      <c r="L120" s="24" t="s">
        <v>37</v>
      </c>
      <c r="M120" s="82"/>
    </row>
    <row r="121" spans="2:13" ht="15.75" thickBot="1">
      <c r="B121" s="12">
        <f t="shared" si="9"/>
        <v>1.78</v>
      </c>
      <c r="C121" s="13"/>
      <c r="D121" s="14">
        <f t="shared" si="13"/>
        <v>0</v>
      </c>
      <c r="E121" s="36">
        <v>103</v>
      </c>
      <c r="F121" s="37">
        <f t="shared" si="10"/>
        <v>197</v>
      </c>
      <c r="G121" s="38">
        <f t="shared" si="11"/>
        <v>98763.055794909029</v>
      </c>
      <c r="H121" s="84">
        <f t="shared" si="12"/>
        <v>578.51605075937175</v>
      </c>
      <c r="I121" s="36">
        <f t="shared" si="7"/>
        <v>146.49853276244841</v>
      </c>
      <c r="J121" s="40">
        <f t="shared" si="8"/>
        <v>432.01751799692335</v>
      </c>
      <c r="K121" s="22" t="s">
        <v>30</v>
      </c>
      <c r="L121" s="22" t="s">
        <v>38</v>
      </c>
      <c r="M121" s="80">
        <v>2022</v>
      </c>
    </row>
    <row r="122" spans="2:13" ht="15.75" thickBot="1">
      <c r="B122" s="12">
        <f t="shared" si="9"/>
        <v>1.78</v>
      </c>
      <c r="C122" s="13"/>
      <c r="D122" s="14">
        <f t="shared" si="13"/>
        <v>0</v>
      </c>
      <c r="E122" s="36">
        <v>104</v>
      </c>
      <c r="F122" s="37">
        <f t="shared" si="10"/>
        <v>196</v>
      </c>
      <c r="G122" s="38">
        <f t="shared" si="11"/>
        <v>98331.038276912106</v>
      </c>
      <c r="H122" s="84">
        <f t="shared" si="12"/>
        <v>578.51605075937198</v>
      </c>
      <c r="I122" s="36">
        <f t="shared" si="7"/>
        <v>145.85770677741965</v>
      </c>
      <c r="J122" s="40">
        <f t="shared" si="8"/>
        <v>432.65834398195233</v>
      </c>
      <c r="K122" s="22" t="s">
        <v>30</v>
      </c>
      <c r="L122" s="23" t="s">
        <v>39</v>
      </c>
      <c r="M122" s="81"/>
    </row>
    <row r="123" spans="2:13" ht="15.75" thickBot="1">
      <c r="B123" s="12">
        <f t="shared" si="9"/>
        <v>1.78</v>
      </c>
      <c r="C123" s="13"/>
      <c r="D123" s="14">
        <f t="shared" si="13"/>
        <v>0</v>
      </c>
      <c r="E123" s="36">
        <v>105</v>
      </c>
      <c r="F123" s="37">
        <f t="shared" si="10"/>
        <v>195</v>
      </c>
      <c r="G123" s="38">
        <f t="shared" si="11"/>
        <v>97898.379932930155</v>
      </c>
      <c r="H123" s="84">
        <f t="shared" si="12"/>
        <v>578.51605075937175</v>
      </c>
      <c r="I123" s="36">
        <f t="shared" si="7"/>
        <v>145.21593023384639</v>
      </c>
      <c r="J123" s="40">
        <f t="shared" si="8"/>
        <v>433.30012052552536</v>
      </c>
      <c r="K123" s="22" t="s">
        <v>30</v>
      </c>
      <c r="L123" s="23" t="s">
        <v>40</v>
      </c>
      <c r="M123" s="81"/>
    </row>
    <row r="124" spans="2:13" ht="15.75" thickBot="1">
      <c r="B124" s="12">
        <f t="shared" si="9"/>
        <v>1.78</v>
      </c>
      <c r="C124" s="13"/>
      <c r="D124" s="14">
        <f t="shared" si="13"/>
        <v>0</v>
      </c>
      <c r="E124" s="36">
        <v>106</v>
      </c>
      <c r="F124" s="37">
        <f t="shared" si="10"/>
        <v>194</v>
      </c>
      <c r="G124" s="38">
        <f t="shared" si="11"/>
        <v>97465.079812404627</v>
      </c>
      <c r="H124" s="84">
        <f t="shared" si="12"/>
        <v>578.51605075937186</v>
      </c>
      <c r="I124" s="36">
        <f t="shared" si="7"/>
        <v>144.57320172173354</v>
      </c>
      <c r="J124" s="40">
        <f t="shared" si="8"/>
        <v>433.94284903763833</v>
      </c>
      <c r="K124" s="22" t="s">
        <v>30</v>
      </c>
      <c r="L124" s="23" t="s">
        <v>41</v>
      </c>
      <c r="M124" s="81"/>
    </row>
    <row r="125" spans="2:13" ht="15.75" thickBot="1">
      <c r="B125" s="12">
        <f t="shared" si="9"/>
        <v>1.78</v>
      </c>
      <c r="C125" s="13"/>
      <c r="D125" s="14">
        <f t="shared" si="13"/>
        <v>0</v>
      </c>
      <c r="E125" s="36">
        <v>107</v>
      </c>
      <c r="F125" s="37">
        <f t="shared" si="10"/>
        <v>193</v>
      </c>
      <c r="G125" s="38">
        <f t="shared" si="11"/>
        <v>97031.136963366982</v>
      </c>
      <c r="H125" s="84">
        <f t="shared" si="12"/>
        <v>578.51605075937186</v>
      </c>
      <c r="I125" s="36">
        <f t="shared" si="7"/>
        <v>143.92951982899436</v>
      </c>
      <c r="J125" s="40">
        <f t="shared" si="8"/>
        <v>434.58653093037753</v>
      </c>
      <c r="K125" s="22" t="s">
        <v>30</v>
      </c>
      <c r="L125" s="23" t="s">
        <v>42</v>
      </c>
      <c r="M125" s="81"/>
    </row>
    <row r="126" spans="2:13" ht="15.75" thickBot="1">
      <c r="B126" s="12">
        <f t="shared" si="9"/>
        <v>1.78</v>
      </c>
      <c r="C126" s="13"/>
      <c r="D126" s="14">
        <f t="shared" si="13"/>
        <v>0</v>
      </c>
      <c r="E126" s="36">
        <v>108</v>
      </c>
      <c r="F126" s="37">
        <f t="shared" si="10"/>
        <v>192</v>
      </c>
      <c r="G126" s="38">
        <f t="shared" si="11"/>
        <v>96596.550432436605</v>
      </c>
      <c r="H126" s="84">
        <f t="shared" si="12"/>
        <v>578.51605075937175</v>
      </c>
      <c r="I126" s="36">
        <f t="shared" si="7"/>
        <v>143.28488314144764</v>
      </c>
      <c r="J126" s="40">
        <f t="shared" si="8"/>
        <v>435.23116761792414</v>
      </c>
      <c r="K126" s="22" t="s">
        <v>30</v>
      </c>
      <c r="L126" s="23" t="s">
        <v>31</v>
      </c>
      <c r="M126" s="81"/>
    </row>
    <row r="127" spans="2:13" ht="15.75" thickBot="1">
      <c r="B127" s="12">
        <f t="shared" si="9"/>
        <v>1.78</v>
      </c>
      <c r="C127" s="13"/>
      <c r="D127" s="14">
        <f t="shared" si="13"/>
        <v>0</v>
      </c>
      <c r="E127" s="36">
        <v>109</v>
      </c>
      <c r="F127" s="37">
        <f t="shared" si="10"/>
        <v>191</v>
      </c>
      <c r="G127" s="38">
        <f t="shared" si="11"/>
        <v>96161.319264818681</v>
      </c>
      <c r="H127" s="84">
        <f t="shared" si="12"/>
        <v>578.51605075937175</v>
      </c>
      <c r="I127" s="36">
        <f t="shared" si="7"/>
        <v>142.63929024281438</v>
      </c>
      <c r="J127" s="40">
        <f t="shared" si="8"/>
        <v>435.8767605165574</v>
      </c>
      <c r="K127" s="22" t="s">
        <v>30</v>
      </c>
      <c r="L127" s="23" t="s">
        <v>32</v>
      </c>
      <c r="M127" s="81"/>
    </row>
    <row r="128" spans="2:13" ht="15.75" thickBot="1">
      <c r="B128" s="12">
        <f t="shared" si="9"/>
        <v>1.78</v>
      </c>
      <c r="C128" s="13"/>
      <c r="D128" s="14">
        <f t="shared" si="13"/>
        <v>0</v>
      </c>
      <c r="E128" s="36">
        <v>110</v>
      </c>
      <c r="F128" s="37">
        <f t="shared" si="10"/>
        <v>190</v>
      </c>
      <c r="G128" s="38">
        <f t="shared" si="11"/>
        <v>95725.442504302118</v>
      </c>
      <c r="H128" s="84">
        <f t="shared" si="12"/>
        <v>578.51605075937175</v>
      </c>
      <c r="I128" s="36">
        <f t="shared" si="7"/>
        <v>141.99273971471482</v>
      </c>
      <c r="J128" s="40">
        <f t="shared" si="8"/>
        <v>436.52331104465691</v>
      </c>
      <c r="K128" s="22" t="s">
        <v>30</v>
      </c>
      <c r="L128" s="23" t="s">
        <v>33</v>
      </c>
      <c r="M128" s="81"/>
    </row>
    <row r="129" spans="2:13" ht="15.75" thickBot="1">
      <c r="B129" s="12">
        <f t="shared" si="9"/>
        <v>1.78</v>
      </c>
      <c r="C129" s="13"/>
      <c r="D129" s="14">
        <f t="shared" si="13"/>
        <v>0</v>
      </c>
      <c r="E129" s="36">
        <v>111</v>
      </c>
      <c r="F129" s="37">
        <f t="shared" si="10"/>
        <v>189</v>
      </c>
      <c r="G129" s="38">
        <f t="shared" si="11"/>
        <v>95288.919193257461</v>
      </c>
      <c r="H129" s="84">
        <f t="shared" si="12"/>
        <v>578.51605075937175</v>
      </c>
      <c r="I129" s="36">
        <f t="shared" si="7"/>
        <v>141.34523013666524</v>
      </c>
      <c r="J129" s="40">
        <f t="shared" si="8"/>
        <v>437.17082062270651</v>
      </c>
      <c r="K129" s="22" t="s">
        <v>30</v>
      </c>
      <c r="L129" s="23" t="s">
        <v>34</v>
      </c>
      <c r="M129" s="81"/>
    </row>
    <row r="130" spans="2:13" ht="15.75" thickBot="1">
      <c r="B130" s="12">
        <f t="shared" si="9"/>
        <v>1.78</v>
      </c>
      <c r="C130" s="13"/>
      <c r="D130" s="14">
        <f t="shared" si="13"/>
        <v>0</v>
      </c>
      <c r="E130" s="36">
        <v>112</v>
      </c>
      <c r="F130" s="37">
        <f t="shared" si="10"/>
        <v>188</v>
      </c>
      <c r="G130" s="38">
        <f t="shared" si="11"/>
        <v>94851.748372634756</v>
      </c>
      <c r="H130" s="84">
        <f t="shared" si="12"/>
        <v>578.51605075937175</v>
      </c>
      <c r="I130" s="36">
        <f t="shared" si="7"/>
        <v>140.69676008607487</v>
      </c>
      <c r="J130" s="40">
        <f t="shared" si="8"/>
        <v>437.8192906732969</v>
      </c>
      <c r="K130" s="22" t="s">
        <v>30</v>
      </c>
      <c r="L130" s="23" t="s">
        <v>35</v>
      </c>
      <c r="M130" s="81"/>
    </row>
    <row r="131" spans="2:13" ht="15.75" thickBot="1">
      <c r="B131" s="12">
        <f t="shared" si="9"/>
        <v>1.78</v>
      </c>
      <c r="C131" s="13"/>
      <c r="D131" s="14">
        <f t="shared" si="13"/>
        <v>0</v>
      </c>
      <c r="E131" s="36">
        <v>113</v>
      </c>
      <c r="F131" s="37">
        <f t="shared" si="10"/>
        <v>187</v>
      </c>
      <c r="G131" s="38">
        <f t="shared" si="11"/>
        <v>94413.929081961454</v>
      </c>
      <c r="H131" s="84">
        <f t="shared" si="12"/>
        <v>578.51605075937186</v>
      </c>
      <c r="I131" s="36">
        <f t="shared" si="7"/>
        <v>140.04732813824282</v>
      </c>
      <c r="J131" s="40">
        <f t="shared" si="8"/>
        <v>438.46872262112902</v>
      </c>
      <c r="K131" s="22" t="s">
        <v>30</v>
      </c>
      <c r="L131" s="23" t="s">
        <v>36</v>
      </c>
      <c r="M131" s="81"/>
    </row>
    <row r="132" spans="2:13" ht="15.75" thickBot="1">
      <c r="B132" s="12">
        <f t="shared" si="9"/>
        <v>1.78</v>
      </c>
      <c r="C132" s="13"/>
      <c r="D132" s="14">
        <f t="shared" si="13"/>
        <v>0</v>
      </c>
      <c r="E132" s="36">
        <v>114</v>
      </c>
      <c r="F132" s="37">
        <f t="shared" si="10"/>
        <v>186</v>
      </c>
      <c r="G132" s="38">
        <f t="shared" si="11"/>
        <v>93975.46035934033</v>
      </c>
      <c r="H132" s="84">
        <f t="shared" si="12"/>
        <v>578.51605075937175</v>
      </c>
      <c r="I132" s="36">
        <f t="shared" si="7"/>
        <v>139.39693286635483</v>
      </c>
      <c r="J132" s="40">
        <f t="shared" si="8"/>
        <v>439.11911789301689</v>
      </c>
      <c r="K132" s="22" t="s">
        <v>30</v>
      </c>
      <c r="L132" s="24" t="s">
        <v>37</v>
      </c>
      <c r="M132" s="82"/>
    </row>
    <row r="133" spans="2:13" ht="15.75" thickBot="1">
      <c r="B133" s="12">
        <f t="shared" si="9"/>
        <v>1.78</v>
      </c>
      <c r="C133" s="13"/>
      <c r="D133" s="14">
        <f t="shared" si="13"/>
        <v>0</v>
      </c>
      <c r="E133" s="36">
        <v>115</v>
      </c>
      <c r="F133" s="37">
        <f t="shared" si="10"/>
        <v>185</v>
      </c>
      <c r="G133" s="38">
        <f t="shared" si="11"/>
        <v>93536.341241447313</v>
      </c>
      <c r="H133" s="84">
        <f t="shared" si="12"/>
        <v>578.51605075937175</v>
      </c>
      <c r="I133" s="36">
        <f t="shared" si="7"/>
        <v>138.7455728414802</v>
      </c>
      <c r="J133" s="40">
        <f t="shared" si="8"/>
        <v>439.77047791789153</v>
      </c>
      <c r="K133" s="22" t="s">
        <v>30</v>
      </c>
      <c r="L133" s="22" t="s">
        <v>38</v>
      </c>
      <c r="M133" s="80">
        <v>2023</v>
      </c>
    </row>
    <row r="134" spans="2:13" ht="15.75" thickBot="1">
      <c r="B134" s="12">
        <f t="shared" si="9"/>
        <v>1.78</v>
      </c>
      <c r="C134" s="13"/>
      <c r="D134" s="14">
        <f t="shared" si="13"/>
        <v>0</v>
      </c>
      <c r="E134" s="36">
        <v>116</v>
      </c>
      <c r="F134" s="37">
        <f t="shared" si="10"/>
        <v>184</v>
      </c>
      <c r="G134" s="38">
        <f t="shared" si="11"/>
        <v>93096.570763529424</v>
      </c>
      <c r="H134" s="84">
        <f t="shared" si="12"/>
        <v>578.51605075937175</v>
      </c>
      <c r="I134" s="36">
        <f t="shared" si="7"/>
        <v>138.09324663256865</v>
      </c>
      <c r="J134" s="40">
        <f t="shared" si="8"/>
        <v>440.4228041268031</v>
      </c>
      <c r="K134" s="22" t="s">
        <v>30</v>
      </c>
      <c r="L134" s="23" t="s">
        <v>39</v>
      </c>
      <c r="M134" s="81"/>
    </row>
    <row r="135" spans="2:13" ht="15.75" thickBot="1">
      <c r="B135" s="12">
        <f t="shared" si="9"/>
        <v>1.78</v>
      </c>
      <c r="C135" s="13"/>
      <c r="D135" s="14">
        <f t="shared" si="13"/>
        <v>0</v>
      </c>
      <c r="E135" s="36">
        <v>117</v>
      </c>
      <c r="F135" s="37">
        <f t="shared" si="10"/>
        <v>183</v>
      </c>
      <c r="G135" s="38">
        <f t="shared" si="11"/>
        <v>92656.147959402617</v>
      </c>
      <c r="H135" s="84">
        <f t="shared" si="12"/>
        <v>578.51605075937164</v>
      </c>
      <c r="I135" s="36">
        <f t="shared" si="7"/>
        <v>137.4399528064472</v>
      </c>
      <c r="J135" s="40">
        <f t="shared" si="8"/>
        <v>441.07609795292444</v>
      </c>
      <c r="K135" s="22" t="s">
        <v>30</v>
      </c>
      <c r="L135" s="23" t="s">
        <v>40</v>
      </c>
      <c r="M135" s="81"/>
    </row>
    <row r="136" spans="2:13" ht="15.75" thickBot="1">
      <c r="B136" s="12">
        <f t="shared" si="9"/>
        <v>1.78</v>
      </c>
      <c r="C136" s="13"/>
      <c r="D136" s="14">
        <f t="shared" si="13"/>
        <v>0</v>
      </c>
      <c r="E136" s="36">
        <v>118</v>
      </c>
      <c r="F136" s="37">
        <f t="shared" si="10"/>
        <v>182</v>
      </c>
      <c r="G136" s="38">
        <f t="shared" si="11"/>
        <v>92215.071861449687</v>
      </c>
      <c r="H136" s="84">
        <f t="shared" si="12"/>
        <v>578.51605075937175</v>
      </c>
      <c r="I136" s="36">
        <f t="shared" si="7"/>
        <v>136.78568992781703</v>
      </c>
      <c r="J136" s="40">
        <f t="shared" si="8"/>
        <v>441.73036083155472</v>
      </c>
      <c r="K136" s="22" t="s">
        <v>30</v>
      </c>
      <c r="L136" s="23" t="s">
        <v>41</v>
      </c>
      <c r="M136" s="81"/>
    </row>
    <row r="137" spans="2:13" ht="15.75" thickBot="1">
      <c r="B137" s="12">
        <f t="shared" si="9"/>
        <v>1.78</v>
      </c>
      <c r="C137" s="13"/>
      <c r="D137" s="14">
        <f t="shared" si="13"/>
        <v>0</v>
      </c>
      <c r="E137" s="36">
        <v>119</v>
      </c>
      <c r="F137" s="37">
        <f t="shared" si="10"/>
        <v>181</v>
      </c>
      <c r="G137" s="38">
        <f t="shared" si="11"/>
        <v>91773.341500618131</v>
      </c>
      <c r="H137" s="84">
        <f t="shared" si="12"/>
        <v>578.51605075937175</v>
      </c>
      <c r="I137" s="36">
        <f t="shared" si="7"/>
        <v>136.13045655925023</v>
      </c>
      <c r="J137" s="40">
        <f t="shared" si="8"/>
        <v>442.38559420012155</v>
      </c>
      <c r="K137" s="22" t="s">
        <v>30</v>
      </c>
      <c r="L137" s="23" t="s">
        <v>42</v>
      </c>
      <c r="M137" s="81"/>
    </row>
    <row r="138" spans="2:13" ht="15.75" thickBot="1">
      <c r="B138" s="12">
        <f t="shared" si="9"/>
        <v>1.78</v>
      </c>
      <c r="C138" s="13"/>
      <c r="D138" s="14">
        <f t="shared" si="13"/>
        <v>0</v>
      </c>
      <c r="E138" s="36">
        <v>120</v>
      </c>
      <c r="F138" s="37">
        <f t="shared" si="10"/>
        <v>180</v>
      </c>
      <c r="G138" s="38">
        <f t="shared" si="11"/>
        <v>91330.955906418007</v>
      </c>
      <c r="H138" s="84">
        <f t="shared" si="12"/>
        <v>578.51605075937164</v>
      </c>
      <c r="I138" s="36">
        <f t="shared" si="7"/>
        <v>135.47425126118671</v>
      </c>
      <c r="J138" s="40">
        <f t="shared" si="8"/>
        <v>443.0417994981849</v>
      </c>
      <c r="K138" s="22" t="s">
        <v>30</v>
      </c>
      <c r="L138" s="23" t="s">
        <v>31</v>
      </c>
      <c r="M138" s="81"/>
    </row>
    <row r="139" spans="2:13" ht="15.75" thickBot="1">
      <c r="B139" s="12">
        <f t="shared" si="9"/>
        <v>1.78</v>
      </c>
      <c r="C139" s="13"/>
      <c r="D139" s="14">
        <f t="shared" si="13"/>
        <v>0</v>
      </c>
      <c r="E139" s="36">
        <v>121</v>
      </c>
      <c r="F139" s="37">
        <f t="shared" si="10"/>
        <v>179</v>
      </c>
      <c r="G139" s="38">
        <f t="shared" si="11"/>
        <v>90887.914106919823</v>
      </c>
      <c r="H139" s="84">
        <f t="shared" si="12"/>
        <v>578.51605075937164</v>
      </c>
      <c r="I139" s="36">
        <f t="shared" si="7"/>
        <v>134.81707259193107</v>
      </c>
      <c r="J139" s="40">
        <f t="shared" si="8"/>
        <v>443.6989781674406</v>
      </c>
      <c r="K139" s="22" t="s">
        <v>30</v>
      </c>
      <c r="L139" s="23" t="s">
        <v>32</v>
      </c>
      <c r="M139" s="81"/>
    </row>
    <row r="140" spans="2:13" ht="15.75" thickBot="1">
      <c r="B140" s="12">
        <f t="shared" si="9"/>
        <v>1.78</v>
      </c>
      <c r="C140" s="13"/>
      <c r="D140" s="14">
        <f t="shared" si="13"/>
        <v>0</v>
      </c>
      <c r="E140" s="36">
        <v>122</v>
      </c>
      <c r="F140" s="37">
        <f t="shared" si="10"/>
        <v>178</v>
      </c>
      <c r="G140" s="38">
        <f t="shared" si="11"/>
        <v>90444.215128752388</v>
      </c>
      <c r="H140" s="84">
        <f t="shared" si="12"/>
        <v>578.51605075937175</v>
      </c>
      <c r="I140" s="36">
        <f t="shared" si="7"/>
        <v>134.15891910764935</v>
      </c>
      <c r="J140" s="40">
        <f t="shared" si="8"/>
        <v>444.3571316517224</v>
      </c>
      <c r="K140" s="22" t="s">
        <v>30</v>
      </c>
      <c r="L140" s="23" t="s">
        <v>33</v>
      </c>
      <c r="M140" s="81"/>
    </row>
    <row r="141" spans="2:13" ht="15.75" thickBot="1">
      <c r="B141" s="12">
        <f t="shared" si="9"/>
        <v>1.78</v>
      </c>
      <c r="C141" s="13"/>
      <c r="D141" s="14">
        <f t="shared" si="13"/>
        <v>0</v>
      </c>
      <c r="E141" s="36">
        <v>123</v>
      </c>
      <c r="F141" s="37">
        <f t="shared" si="10"/>
        <v>177</v>
      </c>
      <c r="G141" s="38">
        <f t="shared" si="11"/>
        <v>89999.857997100669</v>
      </c>
      <c r="H141" s="84">
        <f t="shared" si="12"/>
        <v>578.51605075937186</v>
      </c>
      <c r="I141" s="36">
        <f t="shared" si="7"/>
        <v>133.49978936236599</v>
      </c>
      <c r="J141" s="40">
        <f t="shared" si="8"/>
        <v>445.01626139700591</v>
      </c>
      <c r="K141" s="22" t="s">
        <v>30</v>
      </c>
      <c r="L141" s="23" t="s">
        <v>34</v>
      </c>
      <c r="M141" s="81"/>
    </row>
    <row r="142" spans="2:13" ht="15.75" thickBot="1">
      <c r="B142" s="12">
        <f t="shared" si="9"/>
        <v>1.78</v>
      </c>
      <c r="C142" s="13"/>
      <c r="D142" s="14">
        <f t="shared" si="13"/>
        <v>0</v>
      </c>
      <c r="E142" s="36">
        <v>124</v>
      </c>
      <c r="F142" s="37">
        <f t="shared" si="10"/>
        <v>176</v>
      </c>
      <c r="G142" s="38">
        <f t="shared" si="11"/>
        <v>89554.841735703667</v>
      </c>
      <c r="H142" s="84">
        <f t="shared" si="12"/>
        <v>578.51605075937175</v>
      </c>
      <c r="I142" s="36">
        <f t="shared" si="7"/>
        <v>132.83968190796045</v>
      </c>
      <c r="J142" s="40">
        <f t="shared" si="8"/>
        <v>445.67636885141133</v>
      </c>
      <c r="K142" s="22" t="s">
        <v>30</v>
      </c>
      <c r="L142" s="23" t="s">
        <v>35</v>
      </c>
      <c r="M142" s="81"/>
    </row>
    <row r="143" spans="2:13" ht="15.75" thickBot="1">
      <c r="B143" s="12">
        <f t="shared" si="9"/>
        <v>1.78</v>
      </c>
      <c r="C143" s="13"/>
      <c r="D143" s="14">
        <f t="shared" si="13"/>
        <v>0</v>
      </c>
      <c r="E143" s="36">
        <v>125</v>
      </c>
      <c r="F143" s="37">
        <f t="shared" si="10"/>
        <v>175</v>
      </c>
      <c r="G143" s="38">
        <f t="shared" si="11"/>
        <v>89109.165366852249</v>
      </c>
      <c r="H143" s="84">
        <f t="shared" si="12"/>
        <v>578.51605075937186</v>
      </c>
      <c r="I143" s="36">
        <f t="shared" si="7"/>
        <v>132.17859529416418</v>
      </c>
      <c r="J143" s="40">
        <f t="shared" si="8"/>
        <v>446.33745546520765</v>
      </c>
      <c r="K143" s="22" t="s">
        <v>30</v>
      </c>
      <c r="L143" s="23" t="s">
        <v>36</v>
      </c>
      <c r="M143" s="81"/>
    </row>
    <row r="144" spans="2:13" ht="15.75" thickBot="1">
      <c r="B144" s="12">
        <f t="shared" si="9"/>
        <v>1.78</v>
      </c>
      <c r="C144" s="13"/>
      <c r="D144" s="14">
        <f t="shared" si="13"/>
        <v>0</v>
      </c>
      <c r="E144" s="36">
        <v>126</v>
      </c>
      <c r="F144" s="37">
        <f t="shared" si="10"/>
        <v>174</v>
      </c>
      <c r="G144" s="38">
        <f t="shared" si="11"/>
        <v>88662.827911387038</v>
      </c>
      <c r="H144" s="84">
        <f t="shared" si="12"/>
        <v>578.51605075937164</v>
      </c>
      <c r="I144" s="36">
        <f t="shared" si="7"/>
        <v>131.51652806855745</v>
      </c>
      <c r="J144" s="40">
        <f t="shared" si="8"/>
        <v>446.99952269081416</v>
      </c>
      <c r="K144" s="22" t="s">
        <v>30</v>
      </c>
      <c r="L144" s="24" t="s">
        <v>37</v>
      </c>
      <c r="M144" s="82"/>
    </row>
    <row r="145" spans="2:13" ht="15.75" thickBot="1">
      <c r="B145" s="12">
        <f t="shared" si="9"/>
        <v>1.78</v>
      </c>
      <c r="C145" s="13"/>
      <c r="D145" s="14">
        <f t="shared" si="13"/>
        <v>0</v>
      </c>
      <c r="E145" s="36">
        <v>127</v>
      </c>
      <c r="F145" s="37">
        <f t="shared" si="10"/>
        <v>173</v>
      </c>
      <c r="G145" s="38">
        <f t="shared" si="11"/>
        <v>88215.828388696216</v>
      </c>
      <c r="H145" s="84">
        <f t="shared" si="12"/>
        <v>578.51605075937164</v>
      </c>
      <c r="I145" s="36">
        <f t="shared" si="7"/>
        <v>130.85347877656605</v>
      </c>
      <c r="J145" s="40">
        <f t="shared" si="8"/>
        <v>447.66257198280562</v>
      </c>
      <c r="K145" s="22" t="s">
        <v>30</v>
      </c>
      <c r="L145" s="22" t="s">
        <v>38</v>
      </c>
      <c r="M145" s="80">
        <v>2024</v>
      </c>
    </row>
    <row r="146" spans="2:13" ht="15.75" thickBot="1">
      <c r="B146" s="12">
        <f t="shared" si="9"/>
        <v>1.78</v>
      </c>
      <c r="C146" s="13"/>
      <c r="D146" s="14">
        <f t="shared" si="13"/>
        <v>0</v>
      </c>
      <c r="E146" s="36">
        <v>128</v>
      </c>
      <c r="F146" s="37">
        <f t="shared" si="10"/>
        <v>172</v>
      </c>
      <c r="G146" s="38">
        <f t="shared" si="11"/>
        <v>87768.165816713416</v>
      </c>
      <c r="H146" s="84">
        <f t="shared" si="12"/>
        <v>578.51605075937175</v>
      </c>
      <c r="I146" s="36">
        <f t="shared" ref="I146:I209" si="14">IF(ISERR(+G146*B146/$C$11/100)=1,0,G146*B146/$C$11/100)</f>
        <v>130.18944596145823</v>
      </c>
      <c r="J146" s="40">
        <f t="shared" ref="J146:J209" si="15">IF(ISERR(+H146-I146)=1,0,H146-I146)</f>
        <v>448.32660479791355</v>
      </c>
      <c r="K146" s="22" t="s">
        <v>30</v>
      </c>
      <c r="L146" s="23" t="s">
        <v>39</v>
      </c>
      <c r="M146" s="81"/>
    </row>
    <row r="147" spans="2:13" ht="15.75" thickBot="1">
      <c r="B147" s="12">
        <f t="shared" ref="B147:B210" si="16">B146</f>
        <v>1.78</v>
      </c>
      <c r="C147" s="13"/>
      <c r="D147" s="14">
        <f t="shared" si="13"/>
        <v>0</v>
      </c>
      <c r="E147" s="36">
        <v>129</v>
      </c>
      <c r="F147" s="37">
        <f t="shared" ref="F147:F210" si="17">(-LOG(1-((G147-C147)*B147/100/$C$11/H146))/(LOG(1+(B147/$C$11/100)))*(D147&lt;&gt;0))+(F146-1)*(D147=0)</f>
        <v>171</v>
      </c>
      <c r="G147" s="38">
        <f t="shared" ref="G147:G210" si="18">(G146-J146-C146)*(F146&gt;1)</f>
        <v>87319.839211915503</v>
      </c>
      <c r="H147" s="84">
        <f t="shared" ref="H147:H210" si="19">PMT(B147/100/$C$11,F147,-G147)*(D147=0)+H146*(D147&lt;&gt;0)</f>
        <v>578.51605075937175</v>
      </c>
      <c r="I147" s="36">
        <f t="shared" si="14"/>
        <v>129.52442816434132</v>
      </c>
      <c r="J147" s="40">
        <f t="shared" si="15"/>
        <v>448.99162259503044</v>
      </c>
      <c r="K147" s="22" t="s">
        <v>30</v>
      </c>
      <c r="L147" s="23" t="s">
        <v>40</v>
      </c>
      <c r="M147" s="81"/>
    </row>
    <row r="148" spans="2:13" ht="15.75" thickBot="1">
      <c r="B148" s="12">
        <f t="shared" si="16"/>
        <v>1.78</v>
      </c>
      <c r="C148" s="13"/>
      <c r="D148" s="14">
        <f t="shared" ref="D148:D211" si="20">+D147</f>
        <v>0</v>
      </c>
      <c r="E148" s="36">
        <v>130</v>
      </c>
      <c r="F148" s="37">
        <f t="shared" si="17"/>
        <v>170</v>
      </c>
      <c r="G148" s="38">
        <f t="shared" si="18"/>
        <v>86870.847589320474</v>
      </c>
      <c r="H148" s="84">
        <f t="shared" si="19"/>
        <v>578.51605075937164</v>
      </c>
      <c r="I148" s="36">
        <f t="shared" si="14"/>
        <v>128.8584239241587</v>
      </c>
      <c r="J148" s="40">
        <f t="shared" si="15"/>
        <v>449.65762683521291</v>
      </c>
      <c r="K148" s="22" t="s">
        <v>30</v>
      </c>
      <c r="L148" s="23" t="s">
        <v>41</v>
      </c>
      <c r="M148" s="81"/>
    </row>
    <row r="149" spans="2:13" ht="15.75" thickBot="1">
      <c r="B149" s="12">
        <f t="shared" si="16"/>
        <v>1.78</v>
      </c>
      <c r="C149" s="13"/>
      <c r="D149" s="14">
        <f t="shared" si="20"/>
        <v>0</v>
      </c>
      <c r="E149" s="36">
        <v>131</v>
      </c>
      <c r="F149" s="37">
        <f t="shared" si="17"/>
        <v>169</v>
      </c>
      <c r="G149" s="38">
        <f t="shared" si="18"/>
        <v>86421.189962485267</v>
      </c>
      <c r="H149" s="84">
        <f t="shared" si="19"/>
        <v>578.51605075937175</v>
      </c>
      <c r="I149" s="36">
        <f t="shared" si="14"/>
        <v>128.19143177768646</v>
      </c>
      <c r="J149" s="40">
        <f t="shared" si="15"/>
        <v>450.32461898168526</v>
      </c>
      <c r="K149" s="22" t="s">
        <v>30</v>
      </c>
      <c r="L149" s="23" t="s">
        <v>42</v>
      </c>
      <c r="M149" s="81"/>
    </row>
    <row r="150" spans="2:13" ht="15.75" thickBot="1">
      <c r="B150" s="12">
        <f t="shared" si="16"/>
        <v>1.78</v>
      </c>
      <c r="C150" s="13"/>
      <c r="D150" s="14">
        <f t="shared" si="20"/>
        <v>0</v>
      </c>
      <c r="E150" s="36">
        <v>132</v>
      </c>
      <c r="F150" s="37">
        <f t="shared" si="17"/>
        <v>168</v>
      </c>
      <c r="G150" s="38">
        <f t="shared" si="18"/>
        <v>85970.865343503581</v>
      </c>
      <c r="H150" s="84">
        <f t="shared" si="19"/>
        <v>578.51605075937186</v>
      </c>
      <c r="I150" s="36">
        <f t="shared" si="14"/>
        <v>127.52345025953031</v>
      </c>
      <c r="J150" s="40">
        <f t="shared" si="15"/>
        <v>450.99260049984156</v>
      </c>
      <c r="K150" s="22" t="s">
        <v>30</v>
      </c>
      <c r="L150" s="23" t="s">
        <v>31</v>
      </c>
      <c r="M150" s="81"/>
    </row>
    <row r="151" spans="2:13" ht="15.75" thickBot="1">
      <c r="B151" s="12">
        <f t="shared" si="16"/>
        <v>1.78</v>
      </c>
      <c r="C151" s="13"/>
      <c r="D151" s="14">
        <f t="shared" si="20"/>
        <v>0</v>
      </c>
      <c r="E151" s="36">
        <v>133</v>
      </c>
      <c r="F151" s="37">
        <f t="shared" si="17"/>
        <v>167</v>
      </c>
      <c r="G151" s="38">
        <f t="shared" si="18"/>
        <v>85519.87274300374</v>
      </c>
      <c r="H151" s="84">
        <f t="shared" si="19"/>
        <v>578.51605075937186</v>
      </c>
      <c r="I151" s="36">
        <f t="shared" si="14"/>
        <v>126.85447790212221</v>
      </c>
      <c r="J151" s="40">
        <f t="shared" si="15"/>
        <v>451.66157285724967</v>
      </c>
      <c r="K151" s="22" t="s">
        <v>30</v>
      </c>
      <c r="L151" s="23" t="s">
        <v>32</v>
      </c>
      <c r="M151" s="81"/>
    </row>
    <row r="152" spans="2:13" ht="15.75" thickBot="1">
      <c r="B152" s="12">
        <f t="shared" si="16"/>
        <v>1.78</v>
      </c>
      <c r="C152" s="13"/>
      <c r="D152" s="14">
        <f t="shared" si="20"/>
        <v>0</v>
      </c>
      <c r="E152" s="36">
        <v>134</v>
      </c>
      <c r="F152" s="37">
        <f t="shared" si="17"/>
        <v>166</v>
      </c>
      <c r="G152" s="38">
        <f t="shared" si="18"/>
        <v>85068.211170146489</v>
      </c>
      <c r="H152" s="84">
        <f t="shared" si="19"/>
        <v>578.51605075937186</v>
      </c>
      <c r="I152" s="36">
        <f t="shared" si="14"/>
        <v>126.18451323571729</v>
      </c>
      <c r="J152" s="40">
        <f t="shared" si="15"/>
        <v>452.33153752365456</v>
      </c>
      <c r="K152" s="22" t="s">
        <v>30</v>
      </c>
      <c r="L152" s="23" t="s">
        <v>33</v>
      </c>
      <c r="M152" s="81"/>
    </row>
    <row r="153" spans="2:13" ht="15.75" thickBot="1">
      <c r="B153" s="12">
        <f t="shared" si="16"/>
        <v>1.78</v>
      </c>
      <c r="C153" s="13"/>
      <c r="D153" s="14">
        <f t="shared" si="20"/>
        <v>0</v>
      </c>
      <c r="E153" s="36">
        <v>135</v>
      </c>
      <c r="F153" s="37">
        <f t="shared" si="17"/>
        <v>165</v>
      </c>
      <c r="G153" s="38">
        <f t="shared" si="18"/>
        <v>84615.879632622833</v>
      </c>
      <c r="H153" s="84">
        <f t="shared" si="19"/>
        <v>578.51605075937175</v>
      </c>
      <c r="I153" s="36">
        <f t="shared" si="14"/>
        <v>125.51355478839054</v>
      </c>
      <c r="J153" s="40">
        <f t="shared" si="15"/>
        <v>453.00249597098122</v>
      </c>
      <c r="K153" s="22" t="s">
        <v>30</v>
      </c>
      <c r="L153" s="23" t="s">
        <v>34</v>
      </c>
      <c r="M153" s="81"/>
    </row>
    <row r="154" spans="2:13" ht="15.75" thickBot="1">
      <c r="B154" s="12">
        <f t="shared" si="16"/>
        <v>1.78</v>
      </c>
      <c r="C154" s="13"/>
      <c r="D154" s="14">
        <f t="shared" si="20"/>
        <v>0</v>
      </c>
      <c r="E154" s="36">
        <v>136</v>
      </c>
      <c r="F154" s="37">
        <f t="shared" si="17"/>
        <v>164</v>
      </c>
      <c r="G154" s="38">
        <f t="shared" si="18"/>
        <v>84162.877136651849</v>
      </c>
      <c r="H154" s="84">
        <f t="shared" si="19"/>
        <v>578.51605075937186</v>
      </c>
      <c r="I154" s="36">
        <f t="shared" si="14"/>
        <v>124.84160108603356</v>
      </c>
      <c r="J154" s="40">
        <f t="shared" si="15"/>
        <v>453.6744496733383</v>
      </c>
      <c r="K154" s="22" t="s">
        <v>30</v>
      </c>
      <c r="L154" s="23" t="s">
        <v>35</v>
      </c>
      <c r="M154" s="81"/>
    </row>
    <row r="155" spans="2:13" ht="15.75" thickBot="1">
      <c r="B155" s="12">
        <f t="shared" si="16"/>
        <v>1.78</v>
      </c>
      <c r="C155" s="13"/>
      <c r="D155" s="14">
        <f t="shared" si="20"/>
        <v>0</v>
      </c>
      <c r="E155" s="36">
        <v>137</v>
      </c>
      <c r="F155" s="37">
        <f t="shared" si="17"/>
        <v>163</v>
      </c>
      <c r="G155" s="38">
        <f t="shared" si="18"/>
        <v>83709.202686978504</v>
      </c>
      <c r="H155" s="84">
        <f t="shared" si="19"/>
        <v>578.51605075937164</v>
      </c>
      <c r="I155" s="36">
        <f t="shared" si="14"/>
        <v>124.16865065235145</v>
      </c>
      <c r="J155" s="40">
        <f t="shared" si="15"/>
        <v>454.34740010702018</v>
      </c>
      <c r="K155" s="22" t="s">
        <v>30</v>
      </c>
      <c r="L155" s="23" t="s">
        <v>36</v>
      </c>
      <c r="M155" s="81"/>
    </row>
    <row r="156" spans="2:13" ht="15.75" thickBot="1">
      <c r="B156" s="12">
        <f t="shared" si="16"/>
        <v>1.78</v>
      </c>
      <c r="C156" s="13"/>
      <c r="D156" s="14">
        <f t="shared" si="20"/>
        <v>0</v>
      </c>
      <c r="E156" s="36">
        <v>138</v>
      </c>
      <c r="F156" s="37">
        <f t="shared" si="17"/>
        <v>162</v>
      </c>
      <c r="G156" s="38">
        <f t="shared" si="18"/>
        <v>83254.855286871491</v>
      </c>
      <c r="H156" s="84">
        <f t="shared" si="19"/>
        <v>578.51605075937175</v>
      </c>
      <c r="I156" s="36">
        <f t="shared" si="14"/>
        <v>123.49470200885939</v>
      </c>
      <c r="J156" s="40">
        <f t="shared" si="15"/>
        <v>455.02134875051235</v>
      </c>
      <c r="K156" s="22" t="s">
        <v>30</v>
      </c>
      <c r="L156" s="24" t="s">
        <v>37</v>
      </c>
      <c r="M156" s="82"/>
    </row>
    <row r="157" spans="2:13" ht="15.75" thickBot="1">
      <c r="B157" s="12">
        <f t="shared" si="16"/>
        <v>1.78</v>
      </c>
      <c r="C157" s="13"/>
      <c r="D157" s="14">
        <f t="shared" si="20"/>
        <v>0</v>
      </c>
      <c r="E157" s="36">
        <v>139</v>
      </c>
      <c r="F157" s="37">
        <f t="shared" si="17"/>
        <v>161</v>
      </c>
      <c r="G157" s="38">
        <f t="shared" si="18"/>
        <v>82799.833938120981</v>
      </c>
      <c r="H157" s="84">
        <f t="shared" si="19"/>
        <v>578.51605075937175</v>
      </c>
      <c r="I157" s="36">
        <f t="shared" si="14"/>
        <v>122.81975367487946</v>
      </c>
      <c r="J157" s="40">
        <f t="shared" si="15"/>
        <v>455.6962970844923</v>
      </c>
      <c r="K157" s="22" t="s">
        <v>30</v>
      </c>
      <c r="L157" s="22" t="s">
        <v>38</v>
      </c>
      <c r="M157" s="80">
        <v>2025</v>
      </c>
    </row>
    <row r="158" spans="2:13" ht="15.75" thickBot="1">
      <c r="B158" s="12">
        <f t="shared" si="16"/>
        <v>1.78</v>
      </c>
      <c r="C158" s="13"/>
      <c r="D158" s="14">
        <f t="shared" si="20"/>
        <v>0</v>
      </c>
      <c r="E158" s="36">
        <v>140</v>
      </c>
      <c r="F158" s="37">
        <f t="shared" si="17"/>
        <v>160</v>
      </c>
      <c r="G158" s="38">
        <f t="shared" si="18"/>
        <v>82344.13764103649</v>
      </c>
      <c r="H158" s="84">
        <f t="shared" si="19"/>
        <v>578.51605075937175</v>
      </c>
      <c r="I158" s="36">
        <f t="shared" si="14"/>
        <v>122.14380416753745</v>
      </c>
      <c r="J158" s="40">
        <f t="shared" si="15"/>
        <v>456.37224659183431</v>
      </c>
      <c r="K158" s="22" t="s">
        <v>30</v>
      </c>
      <c r="L158" s="23" t="s">
        <v>39</v>
      </c>
      <c r="M158" s="81"/>
    </row>
    <row r="159" spans="2:13" ht="15.75" thickBot="1">
      <c r="B159" s="12">
        <f t="shared" si="16"/>
        <v>1.78</v>
      </c>
      <c r="C159" s="13"/>
      <c r="D159" s="14">
        <f t="shared" si="20"/>
        <v>0</v>
      </c>
      <c r="E159" s="36">
        <v>141</v>
      </c>
      <c r="F159" s="37">
        <f t="shared" si="17"/>
        <v>159</v>
      </c>
      <c r="G159" s="38">
        <f t="shared" si="18"/>
        <v>81887.76539444465</v>
      </c>
      <c r="H159" s="84">
        <f t="shared" si="19"/>
        <v>578.51605075937175</v>
      </c>
      <c r="I159" s="36">
        <f t="shared" si="14"/>
        <v>121.46685200175956</v>
      </c>
      <c r="J159" s="40">
        <f t="shared" si="15"/>
        <v>457.0491987576122</v>
      </c>
      <c r="K159" s="22" t="s">
        <v>30</v>
      </c>
      <c r="L159" s="23" t="s">
        <v>40</v>
      </c>
      <c r="M159" s="81"/>
    </row>
    <row r="160" spans="2:13" ht="15.75" thickBot="1">
      <c r="B160" s="12">
        <f t="shared" si="16"/>
        <v>1.78</v>
      </c>
      <c r="C160" s="13"/>
      <c r="D160" s="14">
        <f t="shared" si="20"/>
        <v>0</v>
      </c>
      <c r="E160" s="36">
        <v>142</v>
      </c>
      <c r="F160" s="37">
        <f t="shared" si="17"/>
        <v>158</v>
      </c>
      <c r="G160" s="38">
        <f t="shared" si="18"/>
        <v>81430.71619568704</v>
      </c>
      <c r="H160" s="84">
        <f t="shared" si="19"/>
        <v>578.51605075937175</v>
      </c>
      <c r="I160" s="36">
        <f t="shared" si="14"/>
        <v>120.78889569026911</v>
      </c>
      <c r="J160" s="40">
        <f t="shared" si="15"/>
        <v>457.72715506910265</v>
      </c>
      <c r="K160" s="22" t="s">
        <v>30</v>
      </c>
      <c r="L160" s="23" t="s">
        <v>41</v>
      </c>
      <c r="M160" s="81"/>
    </row>
    <row r="161" spans="2:13" ht="15.75" thickBot="1">
      <c r="B161" s="12">
        <f t="shared" si="16"/>
        <v>1.78</v>
      </c>
      <c r="C161" s="13"/>
      <c r="D161" s="14">
        <f t="shared" si="20"/>
        <v>0</v>
      </c>
      <c r="E161" s="36">
        <v>143</v>
      </c>
      <c r="F161" s="37">
        <f t="shared" si="17"/>
        <v>157</v>
      </c>
      <c r="G161" s="38">
        <f t="shared" si="18"/>
        <v>80972.989040617933</v>
      </c>
      <c r="H161" s="84">
        <f t="shared" si="19"/>
        <v>578.51605075937175</v>
      </c>
      <c r="I161" s="36">
        <f t="shared" si="14"/>
        <v>120.10993374358326</v>
      </c>
      <c r="J161" s="40">
        <f t="shared" si="15"/>
        <v>458.40611701578848</v>
      </c>
      <c r="K161" s="22" t="s">
        <v>30</v>
      </c>
      <c r="L161" s="23" t="s">
        <v>42</v>
      </c>
      <c r="M161" s="81"/>
    </row>
    <row r="162" spans="2:13" ht="15.75" thickBot="1">
      <c r="B162" s="12">
        <f t="shared" si="16"/>
        <v>1.78</v>
      </c>
      <c r="C162" s="13"/>
      <c r="D162" s="14">
        <f t="shared" si="20"/>
        <v>0</v>
      </c>
      <c r="E162" s="36">
        <v>144</v>
      </c>
      <c r="F162" s="37">
        <f t="shared" si="17"/>
        <v>156</v>
      </c>
      <c r="G162" s="38">
        <f t="shared" si="18"/>
        <v>80514.582923602138</v>
      </c>
      <c r="H162" s="84">
        <f t="shared" si="19"/>
        <v>578.51605075937164</v>
      </c>
      <c r="I162" s="36">
        <f t="shared" si="14"/>
        <v>119.42996467000985</v>
      </c>
      <c r="J162" s="40">
        <f t="shared" si="15"/>
        <v>459.0860860893618</v>
      </c>
      <c r="K162" s="22" t="s">
        <v>30</v>
      </c>
      <c r="L162" s="23" t="s">
        <v>31</v>
      </c>
      <c r="M162" s="81"/>
    </row>
    <row r="163" spans="2:13" ht="15.75" thickBot="1">
      <c r="B163" s="12">
        <f t="shared" si="16"/>
        <v>1.78</v>
      </c>
      <c r="C163" s="13"/>
      <c r="D163" s="14">
        <f t="shared" si="20"/>
        <v>0</v>
      </c>
      <c r="E163" s="36">
        <v>145</v>
      </c>
      <c r="F163" s="37">
        <f t="shared" si="17"/>
        <v>155</v>
      </c>
      <c r="G163" s="38">
        <f t="shared" si="18"/>
        <v>80055.496837512779</v>
      </c>
      <c r="H163" s="84">
        <f t="shared" si="19"/>
        <v>578.51605075937175</v>
      </c>
      <c r="I163" s="36">
        <f t="shared" si="14"/>
        <v>118.74898697564394</v>
      </c>
      <c r="J163" s="40">
        <f t="shared" si="15"/>
        <v>459.76706378372779</v>
      </c>
      <c r="K163" s="22" t="s">
        <v>30</v>
      </c>
      <c r="L163" s="23" t="s">
        <v>32</v>
      </c>
      <c r="M163" s="81"/>
    </row>
    <row r="164" spans="2:13" ht="15.75" thickBot="1">
      <c r="B164" s="12">
        <f t="shared" si="16"/>
        <v>1.78</v>
      </c>
      <c r="C164" s="13"/>
      <c r="D164" s="14">
        <f t="shared" si="20"/>
        <v>0</v>
      </c>
      <c r="E164" s="36">
        <v>146</v>
      </c>
      <c r="F164" s="37">
        <f t="shared" si="17"/>
        <v>154</v>
      </c>
      <c r="G164" s="38">
        <f t="shared" si="18"/>
        <v>79595.72977372905</v>
      </c>
      <c r="H164" s="84">
        <f t="shared" si="19"/>
        <v>578.51605075937164</v>
      </c>
      <c r="I164" s="36">
        <f t="shared" si="14"/>
        <v>118.06699916436474</v>
      </c>
      <c r="J164" s="40">
        <f t="shared" si="15"/>
        <v>460.44905159500689</v>
      </c>
      <c r="K164" s="22" t="s">
        <v>30</v>
      </c>
      <c r="L164" s="23" t="s">
        <v>33</v>
      </c>
      <c r="M164" s="81"/>
    </row>
    <row r="165" spans="2:13" ht="15.75" thickBot="1">
      <c r="B165" s="12">
        <f t="shared" si="16"/>
        <v>1.78</v>
      </c>
      <c r="C165" s="13"/>
      <c r="D165" s="14">
        <f t="shared" si="20"/>
        <v>0</v>
      </c>
      <c r="E165" s="36">
        <v>147</v>
      </c>
      <c r="F165" s="37">
        <f t="shared" si="17"/>
        <v>153</v>
      </c>
      <c r="G165" s="38">
        <f t="shared" si="18"/>
        <v>79135.280722134048</v>
      </c>
      <c r="H165" s="84">
        <f t="shared" si="19"/>
        <v>578.51605075937164</v>
      </c>
      <c r="I165" s="36">
        <f t="shared" si="14"/>
        <v>117.38399973783218</v>
      </c>
      <c r="J165" s="40">
        <f t="shared" si="15"/>
        <v>461.13205102153944</v>
      </c>
      <c r="K165" s="22" t="s">
        <v>30</v>
      </c>
      <c r="L165" s="23" t="s">
        <v>34</v>
      </c>
      <c r="M165" s="81"/>
    </row>
    <row r="166" spans="2:13" ht="15.75" thickBot="1">
      <c r="B166" s="12">
        <f t="shared" si="16"/>
        <v>1.78</v>
      </c>
      <c r="C166" s="13"/>
      <c r="D166" s="14">
        <f t="shared" si="20"/>
        <v>0</v>
      </c>
      <c r="E166" s="36">
        <v>148</v>
      </c>
      <c r="F166" s="37">
        <f t="shared" si="17"/>
        <v>152</v>
      </c>
      <c r="G166" s="38">
        <f t="shared" si="18"/>
        <v>78674.148671112504</v>
      </c>
      <c r="H166" s="84">
        <f t="shared" si="19"/>
        <v>578.51605075937175</v>
      </c>
      <c r="I166" s="36">
        <f t="shared" si="14"/>
        <v>116.69998719548356</v>
      </c>
      <c r="J166" s="40">
        <f t="shared" si="15"/>
        <v>461.81606356388818</v>
      </c>
      <c r="K166" s="22" t="s">
        <v>30</v>
      </c>
      <c r="L166" s="23" t="s">
        <v>35</v>
      </c>
      <c r="M166" s="81"/>
    </row>
    <row r="167" spans="2:13" ht="15.75" thickBot="1">
      <c r="B167" s="12">
        <f t="shared" si="16"/>
        <v>1.78</v>
      </c>
      <c r="C167" s="13"/>
      <c r="D167" s="14">
        <f t="shared" si="20"/>
        <v>0</v>
      </c>
      <c r="E167" s="36">
        <v>149</v>
      </c>
      <c r="F167" s="37">
        <f t="shared" si="17"/>
        <v>151</v>
      </c>
      <c r="G167" s="38">
        <f t="shared" si="18"/>
        <v>78212.332607548611</v>
      </c>
      <c r="H167" s="84">
        <f t="shared" si="19"/>
        <v>578.51605075937164</v>
      </c>
      <c r="I167" s="36">
        <f t="shared" si="14"/>
        <v>116.01496003453045</v>
      </c>
      <c r="J167" s="40">
        <f t="shared" si="15"/>
        <v>462.50109072484122</v>
      </c>
      <c r="K167" s="22" t="s">
        <v>30</v>
      </c>
      <c r="L167" s="23" t="s">
        <v>36</v>
      </c>
      <c r="M167" s="81"/>
    </row>
    <row r="168" spans="2:13" ht="15.75" thickBot="1">
      <c r="B168" s="12">
        <f t="shared" si="16"/>
        <v>1.78</v>
      </c>
      <c r="C168" s="13"/>
      <c r="D168" s="14">
        <f t="shared" si="20"/>
        <v>0</v>
      </c>
      <c r="E168" s="36">
        <v>150</v>
      </c>
      <c r="F168" s="37">
        <f t="shared" si="17"/>
        <v>150</v>
      </c>
      <c r="G168" s="38">
        <f t="shared" si="18"/>
        <v>77749.831516823775</v>
      </c>
      <c r="H168" s="84">
        <f t="shared" si="19"/>
        <v>578.51605075937175</v>
      </c>
      <c r="I168" s="36">
        <f t="shared" si="14"/>
        <v>115.32891674995525</v>
      </c>
      <c r="J168" s="40">
        <f t="shared" si="15"/>
        <v>463.18713400941647</v>
      </c>
      <c r="K168" s="22" t="s">
        <v>30</v>
      </c>
      <c r="L168" s="24" t="s">
        <v>37</v>
      </c>
      <c r="M168" s="82"/>
    </row>
    <row r="169" spans="2:13" ht="15.75" thickBot="1">
      <c r="B169" s="12">
        <f t="shared" si="16"/>
        <v>1.78</v>
      </c>
      <c r="C169" s="13"/>
      <c r="D169" s="14">
        <f t="shared" si="20"/>
        <v>0</v>
      </c>
      <c r="E169" s="36">
        <v>151</v>
      </c>
      <c r="F169" s="37">
        <f t="shared" si="17"/>
        <v>149</v>
      </c>
      <c r="G169" s="38">
        <f t="shared" si="18"/>
        <v>77286.644382814353</v>
      </c>
      <c r="H169" s="84">
        <f t="shared" si="19"/>
        <v>578.51605075937164</v>
      </c>
      <c r="I169" s="36">
        <f t="shared" si="14"/>
        <v>114.64185583450795</v>
      </c>
      <c r="J169" s="40">
        <f t="shared" si="15"/>
        <v>463.87419492486367</v>
      </c>
      <c r="K169" s="22" t="s">
        <v>30</v>
      </c>
      <c r="L169" s="22" t="s">
        <v>38</v>
      </c>
      <c r="M169" s="80">
        <v>2026</v>
      </c>
    </row>
    <row r="170" spans="2:13" ht="15.75" thickBot="1">
      <c r="B170" s="12">
        <f t="shared" si="16"/>
        <v>1.78</v>
      </c>
      <c r="C170" s="13"/>
      <c r="D170" s="14">
        <f t="shared" si="20"/>
        <v>0</v>
      </c>
      <c r="E170" s="36">
        <v>152</v>
      </c>
      <c r="F170" s="37">
        <f t="shared" si="17"/>
        <v>148</v>
      </c>
      <c r="G170" s="38">
        <f t="shared" si="18"/>
        <v>76822.770187889488</v>
      </c>
      <c r="H170" s="84">
        <f t="shared" si="19"/>
        <v>578.51605075937175</v>
      </c>
      <c r="I170" s="36">
        <f t="shared" si="14"/>
        <v>113.95377577870275</v>
      </c>
      <c r="J170" s="40">
        <f t="shared" si="15"/>
        <v>464.56227498066903</v>
      </c>
      <c r="K170" s="22" t="s">
        <v>30</v>
      </c>
      <c r="L170" s="23" t="s">
        <v>39</v>
      </c>
      <c r="M170" s="81"/>
    </row>
    <row r="171" spans="2:13" ht="15.75" thickBot="1">
      <c r="B171" s="12">
        <f t="shared" si="16"/>
        <v>1.78</v>
      </c>
      <c r="C171" s="13"/>
      <c r="D171" s="14">
        <f t="shared" si="20"/>
        <v>0</v>
      </c>
      <c r="E171" s="36">
        <v>153</v>
      </c>
      <c r="F171" s="37">
        <f t="shared" si="17"/>
        <v>147</v>
      </c>
      <c r="G171" s="38">
        <f t="shared" si="18"/>
        <v>76358.207912908823</v>
      </c>
      <c r="H171" s="84">
        <f t="shared" si="19"/>
        <v>578.51605075937175</v>
      </c>
      <c r="I171" s="36">
        <f t="shared" si="14"/>
        <v>113.26467507081476</v>
      </c>
      <c r="J171" s="40">
        <f t="shared" si="15"/>
        <v>465.251375688557</v>
      </c>
      <c r="K171" s="22" t="s">
        <v>30</v>
      </c>
      <c r="L171" s="23" t="s">
        <v>40</v>
      </c>
      <c r="M171" s="81"/>
    </row>
    <row r="172" spans="2:13" ht="15.75" thickBot="1">
      <c r="B172" s="12">
        <f t="shared" si="16"/>
        <v>1.78</v>
      </c>
      <c r="C172" s="13"/>
      <c r="D172" s="14">
        <f t="shared" si="20"/>
        <v>0</v>
      </c>
      <c r="E172" s="36">
        <v>154</v>
      </c>
      <c r="F172" s="37">
        <f t="shared" si="17"/>
        <v>146</v>
      </c>
      <c r="G172" s="38">
        <f t="shared" si="18"/>
        <v>75892.956537220263</v>
      </c>
      <c r="H172" s="84">
        <f t="shared" si="19"/>
        <v>578.51605075937164</v>
      </c>
      <c r="I172" s="36">
        <f t="shared" si="14"/>
        <v>112.57455219687674</v>
      </c>
      <c r="J172" s="40">
        <f t="shared" si="15"/>
        <v>465.94149856249487</v>
      </c>
      <c r="K172" s="22" t="s">
        <v>30</v>
      </c>
      <c r="L172" s="23" t="s">
        <v>41</v>
      </c>
      <c r="M172" s="81"/>
    </row>
    <row r="173" spans="2:13" ht="15.75" thickBot="1">
      <c r="B173" s="12">
        <f t="shared" si="16"/>
        <v>1.78</v>
      </c>
      <c r="C173" s="13"/>
      <c r="D173" s="14">
        <f t="shared" si="20"/>
        <v>0</v>
      </c>
      <c r="E173" s="36">
        <v>155</v>
      </c>
      <c r="F173" s="37">
        <f t="shared" si="17"/>
        <v>145</v>
      </c>
      <c r="G173" s="38">
        <f t="shared" si="18"/>
        <v>75427.015038657773</v>
      </c>
      <c r="H173" s="84">
        <f t="shared" si="19"/>
        <v>578.51605075937164</v>
      </c>
      <c r="I173" s="36">
        <f t="shared" si="14"/>
        <v>111.8834056406757</v>
      </c>
      <c r="J173" s="40">
        <f t="shared" si="15"/>
        <v>466.6326451186959</v>
      </c>
      <c r="K173" s="22" t="s">
        <v>30</v>
      </c>
      <c r="L173" s="23" t="s">
        <v>42</v>
      </c>
      <c r="M173" s="81"/>
    </row>
    <row r="174" spans="2:13" ht="15.75" thickBot="1">
      <c r="B174" s="12">
        <f t="shared" si="16"/>
        <v>1.78</v>
      </c>
      <c r="C174" s="13"/>
      <c r="D174" s="14">
        <f t="shared" si="20"/>
        <v>0</v>
      </c>
      <c r="E174" s="36">
        <v>156</v>
      </c>
      <c r="F174" s="37">
        <f t="shared" si="17"/>
        <v>144</v>
      </c>
      <c r="G174" s="38">
        <f t="shared" si="18"/>
        <v>74960.382393539083</v>
      </c>
      <c r="H174" s="84">
        <f t="shared" si="19"/>
        <v>578.51605075937175</v>
      </c>
      <c r="I174" s="36">
        <f t="shared" si="14"/>
        <v>111.19123388374965</v>
      </c>
      <c r="J174" s="40">
        <f t="shared" si="15"/>
        <v>467.3248168756221</v>
      </c>
      <c r="K174" s="22" t="s">
        <v>30</v>
      </c>
      <c r="L174" s="23" t="s">
        <v>31</v>
      </c>
      <c r="M174" s="81"/>
    </row>
    <row r="175" spans="2:13" ht="15.75" thickBot="1">
      <c r="B175" s="12">
        <f t="shared" si="16"/>
        <v>1.78</v>
      </c>
      <c r="C175" s="13"/>
      <c r="D175" s="14">
        <f t="shared" si="20"/>
        <v>0</v>
      </c>
      <c r="E175" s="36">
        <v>157</v>
      </c>
      <c r="F175" s="37">
        <f t="shared" si="17"/>
        <v>143</v>
      </c>
      <c r="G175" s="38">
        <f t="shared" si="18"/>
        <v>74493.057576663457</v>
      </c>
      <c r="H175" s="84">
        <f t="shared" si="19"/>
        <v>578.51605075937175</v>
      </c>
      <c r="I175" s="36">
        <f t="shared" si="14"/>
        <v>110.49803540538413</v>
      </c>
      <c r="J175" s="40">
        <f t="shared" si="15"/>
        <v>468.01801535398761</v>
      </c>
      <c r="K175" s="22" t="s">
        <v>30</v>
      </c>
      <c r="L175" s="23" t="s">
        <v>32</v>
      </c>
      <c r="M175" s="81"/>
    </row>
    <row r="176" spans="2:13" ht="15.75" thickBot="1">
      <c r="B176" s="12">
        <f t="shared" si="16"/>
        <v>1.78</v>
      </c>
      <c r="C176" s="13"/>
      <c r="D176" s="14">
        <f t="shared" si="20"/>
        <v>0</v>
      </c>
      <c r="E176" s="36">
        <v>158</v>
      </c>
      <c r="F176" s="37">
        <f t="shared" si="17"/>
        <v>142</v>
      </c>
      <c r="G176" s="38">
        <f t="shared" si="18"/>
        <v>74025.039561309473</v>
      </c>
      <c r="H176" s="84">
        <f t="shared" si="19"/>
        <v>578.51605075937175</v>
      </c>
      <c r="I176" s="36">
        <f t="shared" si="14"/>
        <v>109.80380868260907</v>
      </c>
      <c r="J176" s="40">
        <f t="shared" si="15"/>
        <v>468.71224207676266</v>
      </c>
      <c r="K176" s="22" t="s">
        <v>30</v>
      </c>
      <c r="L176" s="23" t="s">
        <v>33</v>
      </c>
      <c r="M176" s="81"/>
    </row>
    <row r="177" spans="2:13" ht="15.75" thickBot="1">
      <c r="B177" s="12">
        <f t="shared" si="16"/>
        <v>1.78</v>
      </c>
      <c r="C177" s="13"/>
      <c r="D177" s="14">
        <f t="shared" si="20"/>
        <v>0</v>
      </c>
      <c r="E177" s="36">
        <v>159</v>
      </c>
      <c r="F177" s="37">
        <f t="shared" si="17"/>
        <v>141</v>
      </c>
      <c r="G177" s="38">
        <f t="shared" si="18"/>
        <v>73556.327319232718</v>
      </c>
      <c r="H177" s="84">
        <f t="shared" si="19"/>
        <v>578.51605075937198</v>
      </c>
      <c r="I177" s="36">
        <f t="shared" si="14"/>
        <v>109.10855219019521</v>
      </c>
      <c r="J177" s="40">
        <f t="shared" si="15"/>
        <v>469.40749856917677</v>
      </c>
      <c r="K177" s="22" t="s">
        <v>30</v>
      </c>
      <c r="L177" s="23" t="s">
        <v>34</v>
      </c>
      <c r="M177" s="81"/>
    </row>
    <row r="178" spans="2:13" ht="15.75" thickBot="1">
      <c r="B178" s="12">
        <f t="shared" si="16"/>
        <v>1.78</v>
      </c>
      <c r="C178" s="13"/>
      <c r="D178" s="14">
        <f t="shared" si="20"/>
        <v>0</v>
      </c>
      <c r="E178" s="36">
        <v>160</v>
      </c>
      <c r="F178" s="37">
        <f t="shared" si="17"/>
        <v>140</v>
      </c>
      <c r="G178" s="38">
        <f t="shared" si="18"/>
        <v>73086.919820663548</v>
      </c>
      <c r="H178" s="84">
        <f t="shared" si="19"/>
        <v>578.51605075937186</v>
      </c>
      <c r="I178" s="36">
        <f t="shared" si="14"/>
        <v>108.41226440065093</v>
      </c>
      <c r="J178" s="40">
        <f t="shared" si="15"/>
        <v>470.10378635872092</v>
      </c>
      <c r="K178" s="22" t="s">
        <v>30</v>
      </c>
      <c r="L178" s="23" t="s">
        <v>35</v>
      </c>
      <c r="M178" s="81"/>
    </row>
    <row r="179" spans="2:13" ht="15.75" thickBot="1">
      <c r="B179" s="12">
        <f t="shared" si="16"/>
        <v>1.78</v>
      </c>
      <c r="C179" s="13"/>
      <c r="D179" s="14">
        <f t="shared" si="20"/>
        <v>0</v>
      </c>
      <c r="E179" s="36">
        <v>161</v>
      </c>
      <c r="F179" s="37">
        <f t="shared" si="17"/>
        <v>139</v>
      </c>
      <c r="G179" s="38">
        <f t="shared" si="18"/>
        <v>72616.816034304822</v>
      </c>
      <c r="H179" s="84">
        <f t="shared" si="19"/>
        <v>578.51605075937164</v>
      </c>
      <c r="I179" s="36">
        <f t="shared" si="14"/>
        <v>107.71494378421883</v>
      </c>
      <c r="J179" s="40">
        <f t="shared" si="15"/>
        <v>470.80110697515283</v>
      </c>
      <c r="K179" s="22" t="s">
        <v>30</v>
      </c>
      <c r="L179" s="23" t="s">
        <v>36</v>
      </c>
      <c r="M179" s="81"/>
    </row>
    <row r="180" spans="2:13" ht="15.75" thickBot="1">
      <c r="B180" s="12">
        <f t="shared" si="16"/>
        <v>1.78</v>
      </c>
      <c r="C180" s="13"/>
      <c r="D180" s="14">
        <f t="shared" si="20"/>
        <v>0</v>
      </c>
      <c r="E180" s="36">
        <v>162</v>
      </c>
      <c r="F180" s="37">
        <f t="shared" si="17"/>
        <v>138</v>
      </c>
      <c r="G180" s="38">
        <f t="shared" si="18"/>
        <v>72146.01492732967</v>
      </c>
      <c r="H180" s="84">
        <f t="shared" si="19"/>
        <v>578.51605075937186</v>
      </c>
      <c r="I180" s="36">
        <f t="shared" si="14"/>
        <v>107.01658880887234</v>
      </c>
      <c r="J180" s="40">
        <f t="shared" si="15"/>
        <v>471.49946195049949</v>
      </c>
      <c r="K180" s="22" t="s">
        <v>30</v>
      </c>
      <c r="L180" s="24" t="s">
        <v>37</v>
      </c>
      <c r="M180" s="82"/>
    </row>
    <row r="181" spans="2:13" ht="15.75" thickBot="1">
      <c r="B181" s="12">
        <f t="shared" si="16"/>
        <v>1.78</v>
      </c>
      <c r="C181" s="13"/>
      <c r="D181" s="14">
        <f t="shared" si="20"/>
        <v>0</v>
      </c>
      <c r="E181" s="36">
        <v>163</v>
      </c>
      <c r="F181" s="37">
        <f t="shared" si="17"/>
        <v>137</v>
      </c>
      <c r="G181" s="38">
        <f t="shared" si="18"/>
        <v>71674.515465379169</v>
      </c>
      <c r="H181" s="84">
        <f t="shared" si="19"/>
        <v>578.51605075937186</v>
      </c>
      <c r="I181" s="36">
        <f t="shared" si="14"/>
        <v>106.31719794031244</v>
      </c>
      <c r="J181" s="40">
        <f t="shared" si="15"/>
        <v>472.19885281905943</v>
      </c>
      <c r="K181" s="22" t="s">
        <v>30</v>
      </c>
      <c r="L181" s="22" t="s">
        <v>38</v>
      </c>
      <c r="M181" s="80">
        <v>2027</v>
      </c>
    </row>
    <row r="182" spans="2:13" ht="15.75" thickBot="1">
      <c r="B182" s="12">
        <f t="shared" si="16"/>
        <v>1.78</v>
      </c>
      <c r="C182" s="13"/>
      <c r="D182" s="14">
        <f t="shared" si="20"/>
        <v>0</v>
      </c>
      <c r="E182" s="36">
        <v>164</v>
      </c>
      <c r="F182" s="37">
        <f t="shared" si="17"/>
        <v>136</v>
      </c>
      <c r="G182" s="38">
        <f t="shared" si="18"/>
        <v>71202.316612560113</v>
      </c>
      <c r="H182" s="84">
        <f t="shared" si="19"/>
        <v>578.51605075937186</v>
      </c>
      <c r="I182" s="36">
        <f t="shared" si="14"/>
        <v>105.61676964196417</v>
      </c>
      <c r="J182" s="40">
        <f t="shared" si="15"/>
        <v>472.89928111740767</v>
      </c>
      <c r="K182" s="22" t="s">
        <v>30</v>
      </c>
      <c r="L182" s="23" t="s">
        <v>39</v>
      </c>
      <c r="M182" s="81"/>
    </row>
    <row r="183" spans="2:13" ht="15.75" thickBot="1">
      <c r="B183" s="12">
        <f t="shared" si="16"/>
        <v>1.78</v>
      </c>
      <c r="C183" s="13"/>
      <c r="D183" s="14">
        <f t="shared" si="20"/>
        <v>0</v>
      </c>
      <c r="E183" s="36">
        <v>165</v>
      </c>
      <c r="F183" s="37">
        <f t="shared" si="17"/>
        <v>135</v>
      </c>
      <c r="G183" s="38">
        <f t="shared" si="18"/>
        <v>70729.417331442703</v>
      </c>
      <c r="H183" s="84">
        <f t="shared" si="19"/>
        <v>578.51605075937175</v>
      </c>
      <c r="I183" s="36">
        <f t="shared" si="14"/>
        <v>104.91530237497335</v>
      </c>
      <c r="J183" s="40">
        <f t="shared" si="15"/>
        <v>473.6007483843984</v>
      </c>
      <c r="K183" s="22" t="s">
        <v>30</v>
      </c>
      <c r="L183" s="23" t="s">
        <v>40</v>
      </c>
      <c r="M183" s="81"/>
    </row>
    <row r="184" spans="2:13" ht="15.75" thickBot="1">
      <c r="B184" s="12">
        <f t="shared" si="16"/>
        <v>1.78</v>
      </c>
      <c r="C184" s="13"/>
      <c r="D184" s="14">
        <f t="shared" si="20"/>
        <v>0</v>
      </c>
      <c r="E184" s="36">
        <v>166</v>
      </c>
      <c r="F184" s="37">
        <f t="shared" si="17"/>
        <v>134</v>
      </c>
      <c r="G184" s="38">
        <f t="shared" si="18"/>
        <v>70255.816583058302</v>
      </c>
      <c r="H184" s="84">
        <f t="shared" si="19"/>
        <v>578.51605075937186</v>
      </c>
      <c r="I184" s="36">
        <f t="shared" si="14"/>
        <v>104.21279459820315</v>
      </c>
      <c r="J184" s="40">
        <f t="shared" si="15"/>
        <v>474.30325616116875</v>
      </c>
      <c r="K184" s="22" t="s">
        <v>30</v>
      </c>
      <c r="L184" s="23" t="s">
        <v>41</v>
      </c>
      <c r="M184" s="81"/>
    </row>
    <row r="185" spans="2:13" ht="15.75" thickBot="1">
      <c r="B185" s="12">
        <f t="shared" si="16"/>
        <v>1.78</v>
      </c>
      <c r="C185" s="13"/>
      <c r="D185" s="14">
        <f t="shared" si="20"/>
        <v>0</v>
      </c>
      <c r="E185" s="36">
        <v>167</v>
      </c>
      <c r="F185" s="37">
        <f t="shared" si="17"/>
        <v>133</v>
      </c>
      <c r="G185" s="38">
        <f t="shared" si="18"/>
        <v>69781.51332689714</v>
      </c>
      <c r="H185" s="84">
        <f t="shared" si="19"/>
        <v>578.51605075937186</v>
      </c>
      <c r="I185" s="36">
        <f t="shared" si="14"/>
        <v>103.50924476823076</v>
      </c>
      <c r="J185" s="40">
        <f t="shared" si="15"/>
        <v>475.00680599114111</v>
      </c>
      <c r="K185" s="22" t="s">
        <v>30</v>
      </c>
      <c r="L185" s="23" t="s">
        <v>42</v>
      </c>
      <c r="M185" s="81"/>
    </row>
    <row r="186" spans="2:13" ht="15.75" thickBot="1">
      <c r="B186" s="12">
        <f t="shared" si="16"/>
        <v>1.78</v>
      </c>
      <c r="C186" s="13"/>
      <c r="D186" s="14">
        <f t="shared" si="20"/>
        <v>0</v>
      </c>
      <c r="E186" s="36">
        <v>168</v>
      </c>
      <c r="F186" s="37">
        <f t="shared" si="17"/>
        <v>132</v>
      </c>
      <c r="G186" s="38">
        <f t="shared" si="18"/>
        <v>69306.506520905998</v>
      </c>
      <c r="H186" s="84">
        <f t="shared" si="19"/>
        <v>578.51605075937175</v>
      </c>
      <c r="I186" s="36">
        <f t="shared" si="14"/>
        <v>102.80465133934389</v>
      </c>
      <c r="J186" s="40">
        <f t="shared" si="15"/>
        <v>475.71139942002787</v>
      </c>
      <c r="K186" s="22" t="s">
        <v>30</v>
      </c>
      <c r="L186" s="23" t="s">
        <v>31</v>
      </c>
      <c r="M186" s="81"/>
    </row>
    <row r="187" spans="2:13" ht="15.75" thickBot="1">
      <c r="B187" s="12">
        <f t="shared" si="16"/>
        <v>1.78</v>
      </c>
      <c r="C187" s="13"/>
      <c r="D187" s="14">
        <f t="shared" si="20"/>
        <v>0</v>
      </c>
      <c r="E187" s="36">
        <v>169</v>
      </c>
      <c r="F187" s="37">
        <f t="shared" si="17"/>
        <v>131</v>
      </c>
      <c r="G187" s="38">
        <f t="shared" si="18"/>
        <v>68830.795121485964</v>
      </c>
      <c r="H187" s="84">
        <f t="shared" si="19"/>
        <v>578.51605075937186</v>
      </c>
      <c r="I187" s="36">
        <f t="shared" si="14"/>
        <v>102.09901276353752</v>
      </c>
      <c r="J187" s="40">
        <f t="shared" si="15"/>
        <v>476.41703799583433</v>
      </c>
      <c r="K187" s="22" t="s">
        <v>30</v>
      </c>
      <c r="L187" s="23" t="s">
        <v>32</v>
      </c>
      <c r="M187" s="81"/>
    </row>
    <row r="188" spans="2:13" ht="15.75" thickBot="1">
      <c r="B188" s="12">
        <f t="shared" si="16"/>
        <v>1.78</v>
      </c>
      <c r="C188" s="13"/>
      <c r="D188" s="14">
        <f t="shared" si="20"/>
        <v>0</v>
      </c>
      <c r="E188" s="36">
        <v>170</v>
      </c>
      <c r="F188" s="37">
        <f t="shared" si="17"/>
        <v>130</v>
      </c>
      <c r="G188" s="38">
        <f t="shared" si="18"/>
        <v>68354.378083490126</v>
      </c>
      <c r="H188" s="84">
        <f t="shared" si="19"/>
        <v>578.51605075937175</v>
      </c>
      <c r="I188" s="36">
        <f t="shared" si="14"/>
        <v>101.39232749051035</v>
      </c>
      <c r="J188" s="40">
        <f t="shared" si="15"/>
        <v>477.1237232688614</v>
      </c>
      <c r="K188" s="22" t="s">
        <v>30</v>
      </c>
      <c r="L188" s="23" t="s">
        <v>33</v>
      </c>
      <c r="M188" s="81"/>
    </row>
    <row r="189" spans="2:13" ht="15.75" thickBot="1">
      <c r="B189" s="12">
        <f t="shared" si="16"/>
        <v>1.78</v>
      </c>
      <c r="C189" s="13"/>
      <c r="D189" s="14">
        <f t="shared" si="20"/>
        <v>0</v>
      </c>
      <c r="E189" s="36">
        <v>171</v>
      </c>
      <c r="F189" s="37">
        <f t="shared" si="17"/>
        <v>129</v>
      </c>
      <c r="G189" s="38">
        <f t="shared" si="18"/>
        <v>67877.254360221268</v>
      </c>
      <c r="H189" s="84">
        <f t="shared" si="19"/>
        <v>578.51605075937175</v>
      </c>
      <c r="I189" s="36">
        <f t="shared" si="14"/>
        <v>100.68459396766156</v>
      </c>
      <c r="J189" s="40">
        <f t="shared" si="15"/>
        <v>477.8314567917102</v>
      </c>
      <c r="K189" s="22" t="s">
        <v>30</v>
      </c>
      <c r="L189" s="23" t="s">
        <v>34</v>
      </c>
      <c r="M189" s="81"/>
    </row>
    <row r="190" spans="2:13" ht="15.75" thickBot="1">
      <c r="B190" s="12">
        <f t="shared" si="16"/>
        <v>1.78</v>
      </c>
      <c r="C190" s="13"/>
      <c r="D190" s="14">
        <f t="shared" si="20"/>
        <v>0</v>
      </c>
      <c r="E190" s="36">
        <v>172</v>
      </c>
      <c r="F190" s="37">
        <f t="shared" si="17"/>
        <v>128</v>
      </c>
      <c r="G190" s="38">
        <f t="shared" si="18"/>
        <v>67399.422903429557</v>
      </c>
      <c r="H190" s="84">
        <f t="shared" si="19"/>
        <v>578.51605075937175</v>
      </c>
      <c r="I190" s="36">
        <f t="shared" si="14"/>
        <v>99.975810640087161</v>
      </c>
      <c r="J190" s="40">
        <f t="shared" si="15"/>
        <v>478.54024011928459</v>
      </c>
      <c r="K190" s="22" t="s">
        <v>30</v>
      </c>
      <c r="L190" s="23" t="s">
        <v>35</v>
      </c>
      <c r="M190" s="81"/>
    </row>
    <row r="191" spans="2:13" ht="15.75" thickBot="1">
      <c r="B191" s="12">
        <f t="shared" si="16"/>
        <v>1.78</v>
      </c>
      <c r="C191" s="13"/>
      <c r="D191" s="14">
        <f t="shared" si="20"/>
        <v>0</v>
      </c>
      <c r="E191" s="36">
        <v>173</v>
      </c>
      <c r="F191" s="37">
        <f t="shared" si="17"/>
        <v>127</v>
      </c>
      <c r="G191" s="38">
        <f t="shared" si="18"/>
        <v>66920.882663310273</v>
      </c>
      <c r="H191" s="84">
        <f t="shared" si="19"/>
        <v>578.51605075937164</v>
      </c>
      <c r="I191" s="36">
        <f t="shared" si="14"/>
        <v>99.265975950576902</v>
      </c>
      <c r="J191" s="40">
        <f t="shared" si="15"/>
        <v>479.25007480879475</v>
      </c>
      <c r="K191" s="22" t="s">
        <v>30</v>
      </c>
      <c r="L191" s="23" t="s">
        <v>36</v>
      </c>
      <c r="M191" s="81"/>
    </row>
    <row r="192" spans="2:13" ht="15.75" thickBot="1">
      <c r="B192" s="12">
        <f t="shared" si="16"/>
        <v>1.78</v>
      </c>
      <c r="C192" s="13"/>
      <c r="D192" s="14">
        <f t="shared" si="20"/>
        <v>0</v>
      </c>
      <c r="E192" s="36">
        <v>174</v>
      </c>
      <c r="F192" s="37">
        <f t="shared" si="17"/>
        <v>126</v>
      </c>
      <c r="G192" s="38">
        <f t="shared" si="18"/>
        <v>66441.632588501481</v>
      </c>
      <c r="H192" s="84">
        <f t="shared" si="19"/>
        <v>578.51605075937198</v>
      </c>
      <c r="I192" s="36">
        <f t="shared" si="14"/>
        <v>98.555088339610535</v>
      </c>
      <c r="J192" s="40">
        <f t="shared" si="15"/>
        <v>479.96096241976147</v>
      </c>
      <c r="K192" s="22" t="s">
        <v>30</v>
      </c>
      <c r="L192" s="24" t="s">
        <v>37</v>
      </c>
      <c r="M192" s="82"/>
    </row>
    <row r="193" spans="2:13" ht="15.75" thickBot="1">
      <c r="B193" s="12">
        <f t="shared" si="16"/>
        <v>1.78</v>
      </c>
      <c r="C193" s="13"/>
      <c r="D193" s="14">
        <f t="shared" si="20"/>
        <v>0</v>
      </c>
      <c r="E193" s="36">
        <v>175</v>
      </c>
      <c r="F193" s="37">
        <f t="shared" si="17"/>
        <v>125</v>
      </c>
      <c r="G193" s="38">
        <f t="shared" si="18"/>
        <v>65961.671626081719</v>
      </c>
      <c r="H193" s="84">
        <f t="shared" si="19"/>
        <v>578.51605075937175</v>
      </c>
      <c r="I193" s="36">
        <f t="shared" si="14"/>
        <v>97.843146245354546</v>
      </c>
      <c r="J193" s="40">
        <f t="shared" si="15"/>
        <v>480.6729045140172</v>
      </c>
      <c r="K193" s="22" t="s">
        <v>30</v>
      </c>
      <c r="L193" s="22" t="s">
        <v>38</v>
      </c>
      <c r="M193" s="80">
        <v>2028</v>
      </c>
    </row>
    <row r="194" spans="2:13" ht="15.75" thickBot="1">
      <c r="B194" s="12">
        <f t="shared" si="16"/>
        <v>1.78</v>
      </c>
      <c r="C194" s="13"/>
      <c r="D194" s="14">
        <f t="shared" si="20"/>
        <v>0</v>
      </c>
      <c r="E194" s="36">
        <v>176</v>
      </c>
      <c r="F194" s="37">
        <f t="shared" si="17"/>
        <v>124</v>
      </c>
      <c r="G194" s="38">
        <f t="shared" si="18"/>
        <v>65480.998721567703</v>
      </c>
      <c r="H194" s="84">
        <f t="shared" si="19"/>
        <v>578.51605075937186</v>
      </c>
      <c r="I194" s="36">
        <f t="shared" si="14"/>
        <v>97.130148103658755</v>
      </c>
      <c r="J194" s="40">
        <f t="shared" si="15"/>
        <v>481.3859026557131</v>
      </c>
      <c r="K194" s="22" t="s">
        <v>30</v>
      </c>
      <c r="L194" s="23" t="s">
        <v>39</v>
      </c>
      <c r="M194" s="81"/>
    </row>
    <row r="195" spans="2:13" ht="15.75" thickBot="1">
      <c r="B195" s="12">
        <f t="shared" si="16"/>
        <v>1.78</v>
      </c>
      <c r="C195" s="13"/>
      <c r="D195" s="14">
        <f t="shared" si="20"/>
        <v>0</v>
      </c>
      <c r="E195" s="36">
        <v>177</v>
      </c>
      <c r="F195" s="37">
        <f t="shared" si="17"/>
        <v>123</v>
      </c>
      <c r="G195" s="38">
        <f t="shared" si="18"/>
        <v>64999.612818911992</v>
      </c>
      <c r="H195" s="84">
        <f t="shared" si="19"/>
        <v>578.51605075937186</v>
      </c>
      <c r="I195" s="36">
        <f t="shared" si="14"/>
        <v>96.416092348052786</v>
      </c>
      <c r="J195" s="40">
        <f t="shared" si="15"/>
        <v>482.09995841131911</v>
      </c>
      <c r="K195" s="22" t="s">
        <v>30</v>
      </c>
      <c r="L195" s="23" t="s">
        <v>40</v>
      </c>
      <c r="M195" s="81"/>
    </row>
    <row r="196" spans="2:13" ht="15.75" thickBot="1">
      <c r="B196" s="12">
        <f t="shared" si="16"/>
        <v>1.78</v>
      </c>
      <c r="C196" s="13"/>
      <c r="D196" s="14">
        <f t="shared" si="20"/>
        <v>0</v>
      </c>
      <c r="E196" s="36">
        <v>178</v>
      </c>
      <c r="F196" s="37">
        <f t="shared" si="17"/>
        <v>122</v>
      </c>
      <c r="G196" s="38">
        <f t="shared" si="18"/>
        <v>64517.512860500676</v>
      </c>
      <c r="H196" s="84">
        <f t="shared" si="19"/>
        <v>578.51605075937198</v>
      </c>
      <c r="I196" s="36">
        <f t="shared" si="14"/>
        <v>95.700977409742677</v>
      </c>
      <c r="J196" s="40">
        <f t="shared" si="15"/>
        <v>482.8150733496293</v>
      </c>
      <c r="K196" s="22" t="s">
        <v>30</v>
      </c>
      <c r="L196" s="23" t="s">
        <v>41</v>
      </c>
      <c r="M196" s="81"/>
    </row>
    <row r="197" spans="2:13" ht="15.75" thickBot="1">
      <c r="B197" s="12">
        <f t="shared" si="16"/>
        <v>1.78</v>
      </c>
      <c r="C197" s="13"/>
      <c r="D197" s="14">
        <f t="shared" si="20"/>
        <v>0</v>
      </c>
      <c r="E197" s="36">
        <v>179</v>
      </c>
      <c r="F197" s="37">
        <f t="shared" si="17"/>
        <v>121</v>
      </c>
      <c r="G197" s="38">
        <f t="shared" si="18"/>
        <v>64034.697787151046</v>
      </c>
      <c r="H197" s="84">
        <f t="shared" si="19"/>
        <v>578.51605075937186</v>
      </c>
      <c r="I197" s="36">
        <f t="shared" si="14"/>
        <v>94.984801717607382</v>
      </c>
      <c r="J197" s="40">
        <f t="shared" si="15"/>
        <v>483.53124904176445</v>
      </c>
      <c r="K197" s="22" t="s">
        <v>30</v>
      </c>
      <c r="L197" s="23" t="s">
        <v>42</v>
      </c>
      <c r="M197" s="81"/>
    </row>
    <row r="198" spans="2:13" ht="15.75" thickBot="1">
      <c r="B198" s="12">
        <f t="shared" si="16"/>
        <v>1.78</v>
      </c>
      <c r="C198" s="13"/>
      <c r="D198" s="14">
        <f t="shared" si="20"/>
        <v>0</v>
      </c>
      <c r="E198" s="36">
        <v>180</v>
      </c>
      <c r="F198" s="37">
        <f t="shared" si="17"/>
        <v>120</v>
      </c>
      <c r="G198" s="38">
        <f t="shared" si="18"/>
        <v>63551.166538109283</v>
      </c>
      <c r="H198" s="84">
        <f t="shared" si="19"/>
        <v>578.51605075937186</v>
      </c>
      <c r="I198" s="36">
        <f t="shared" si="14"/>
        <v>94.267563698195431</v>
      </c>
      <c r="J198" s="40">
        <f t="shared" si="15"/>
        <v>484.24848706117643</v>
      </c>
      <c r="K198" s="22" t="s">
        <v>30</v>
      </c>
      <c r="L198" s="23" t="s">
        <v>31</v>
      </c>
      <c r="M198" s="81"/>
    </row>
    <row r="199" spans="2:13" ht="15.75" thickBot="1">
      <c r="B199" s="12">
        <f t="shared" si="16"/>
        <v>1.78</v>
      </c>
      <c r="C199" s="13"/>
      <c r="D199" s="14">
        <f t="shared" si="20"/>
        <v>0</v>
      </c>
      <c r="E199" s="36">
        <v>181</v>
      </c>
      <c r="F199" s="37">
        <f t="shared" si="17"/>
        <v>119</v>
      </c>
      <c r="G199" s="38">
        <f t="shared" si="18"/>
        <v>63066.918051048109</v>
      </c>
      <c r="H199" s="84">
        <f t="shared" si="19"/>
        <v>578.51605075937186</v>
      </c>
      <c r="I199" s="36">
        <f t="shared" si="14"/>
        <v>93.549261775721376</v>
      </c>
      <c r="J199" s="40">
        <f t="shared" si="15"/>
        <v>484.96678898365047</v>
      </c>
      <c r="K199" s="22" t="s">
        <v>30</v>
      </c>
      <c r="L199" s="23" t="s">
        <v>32</v>
      </c>
      <c r="M199" s="81"/>
    </row>
    <row r="200" spans="2:13" ht="15.75" thickBot="1">
      <c r="B200" s="12">
        <f t="shared" si="16"/>
        <v>1.78</v>
      </c>
      <c r="C200" s="13"/>
      <c r="D200" s="14">
        <f t="shared" si="20"/>
        <v>0</v>
      </c>
      <c r="E200" s="36">
        <v>182</v>
      </c>
      <c r="F200" s="37">
        <f t="shared" si="17"/>
        <v>118</v>
      </c>
      <c r="G200" s="38">
        <f t="shared" si="18"/>
        <v>62581.95126206446</v>
      </c>
      <c r="H200" s="84">
        <f t="shared" si="19"/>
        <v>578.51605075937186</v>
      </c>
      <c r="I200" s="36">
        <f t="shared" si="14"/>
        <v>92.829894372062284</v>
      </c>
      <c r="J200" s="40">
        <f t="shared" si="15"/>
        <v>485.68615638730955</v>
      </c>
      <c r="K200" s="22" t="s">
        <v>30</v>
      </c>
      <c r="L200" s="23" t="s">
        <v>33</v>
      </c>
      <c r="M200" s="81"/>
    </row>
    <row r="201" spans="2:13" ht="15.75" thickBot="1">
      <c r="B201" s="12">
        <f t="shared" si="16"/>
        <v>1.78</v>
      </c>
      <c r="C201" s="13"/>
      <c r="D201" s="14">
        <f t="shared" si="20"/>
        <v>0</v>
      </c>
      <c r="E201" s="36">
        <v>183</v>
      </c>
      <c r="F201" s="37">
        <f t="shared" si="17"/>
        <v>117</v>
      </c>
      <c r="G201" s="38">
        <f t="shared" si="18"/>
        <v>62096.26510567715</v>
      </c>
      <c r="H201" s="84">
        <f t="shared" si="19"/>
        <v>578.51605075937198</v>
      </c>
      <c r="I201" s="36">
        <f t="shared" si="14"/>
        <v>92.109459906754438</v>
      </c>
      <c r="J201" s="40">
        <f t="shared" si="15"/>
        <v>486.40659085261757</v>
      </c>
      <c r="K201" s="22" t="s">
        <v>30</v>
      </c>
      <c r="L201" s="23" t="s">
        <v>34</v>
      </c>
      <c r="M201" s="81"/>
    </row>
    <row r="202" spans="2:13" ht="15.75" thickBot="1">
      <c r="B202" s="12">
        <f t="shared" si="16"/>
        <v>1.78</v>
      </c>
      <c r="C202" s="13"/>
      <c r="D202" s="14">
        <f t="shared" si="20"/>
        <v>0</v>
      </c>
      <c r="E202" s="36">
        <v>184</v>
      </c>
      <c r="F202" s="37">
        <f t="shared" si="17"/>
        <v>116</v>
      </c>
      <c r="G202" s="38">
        <f t="shared" si="18"/>
        <v>61609.858514824533</v>
      </c>
      <c r="H202" s="84">
        <f t="shared" si="19"/>
        <v>578.51605075937198</v>
      </c>
      <c r="I202" s="36">
        <f t="shared" si="14"/>
        <v>91.387956796989727</v>
      </c>
      <c r="J202" s="40">
        <f t="shared" si="15"/>
        <v>487.12809396238225</v>
      </c>
      <c r="K202" s="22" t="s">
        <v>30</v>
      </c>
      <c r="L202" s="23" t="s">
        <v>35</v>
      </c>
      <c r="M202" s="81"/>
    </row>
    <row r="203" spans="2:13" ht="15.75" thickBot="1">
      <c r="B203" s="12">
        <f t="shared" si="16"/>
        <v>1.78</v>
      </c>
      <c r="C203" s="13"/>
      <c r="D203" s="14">
        <f t="shared" si="20"/>
        <v>0</v>
      </c>
      <c r="E203" s="36">
        <v>185</v>
      </c>
      <c r="F203" s="37">
        <f t="shared" si="17"/>
        <v>115</v>
      </c>
      <c r="G203" s="38">
        <f t="shared" si="18"/>
        <v>61122.73042086215</v>
      </c>
      <c r="H203" s="84">
        <f t="shared" si="19"/>
        <v>578.51605075937198</v>
      </c>
      <c r="I203" s="36">
        <f t="shared" si="14"/>
        <v>90.665383457612194</v>
      </c>
      <c r="J203" s="40">
        <f t="shared" si="15"/>
        <v>487.85066730175981</v>
      </c>
      <c r="K203" s="22" t="s">
        <v>30</v>
      </c>
      <c r="L203" s="23" t="s">
        <v>36</v>
      </c>
      <c r="M203" s="81"/>
    </row>
    <row r="204" spans="2:13" ht="15.75" thickBot="1">
      <c r="B204" s="12">
        <f t="shared" si="16"/>
        <v>1.78</v>
      </c>
      <c r="C204" s="13"/>
      <c r="D204" s="14">
        <f t="shared" si="20"/>
        <v>0</v>
      </c>
      <c r="E204" s="36">
        <v>186</v>
      </c>
      <c r="F204" s="37">
        <f t="shared" si="17"/>
        <v>114</v>
      </c>
      <c r="G204" s="38">
        <f t="shared" si="18"/>
        <v>60634.879753560388</v>
      </c>
      <c r="H204" s="84">
        <f t="shared" si="19"/>
        <v>578.51605075937198</v>
      </c>
      <c r="I204" s="36">
        <f t="shared" si="14"/>
        <v>89.941738301114583</v>
      </c>
      <c r="J204" s="40">
        <f t="shared" si="15"/>
        <v>488.5743124582574</v>
      </c>
      <c r="K204" s="22" t="s">
        <v>30</v>
      </c>
      <c r="L204" s="24" t="s">
        <v>37</v>
      </c>
      <c r="M204" s="82"/>
    </row>
    <row r="205" spans="2:13" ht="15.75" thickBot="1">
      <c r="B205" s="12">
        <f t="shared" si="16"/>
        <v>1.78</v>
      </c>
      <c r="C205" s="13"/>
      <c r="D205" s="14">
        <f t="shared" si="20"/>
        <v>0</v>
      </c>
      <c r="E205" s="36">
        <v>187</v>
      </c>
      <c r="F205" s="37">
        <f t="shared" si="17"/>
        <v>113</v>
      </c>
      <c r="G205" s="38">
        <f t="shared" si="18"/>
        <v>60146.305441102129</v>
      </c>
      <c r="H205" s="84">
        <f t="shared" si="19"/>
        <v>578.51605075937175</v>
      </c>
      <c r="I205" s="36">
        <f t="shared" si="14"/>
        <v>89.217019737634814</v>
      </c>
      <c r="J205" s="40">
        <f t="shared" si="15"/>
        <v>489.29903102173694</v>
      </c>
      <c r="K205" s="22" t="s">
        <v>30</v>
      </c>
      <c r="L205" s="22" t="s">
        <v>38</v>
      </c>
      <c r="M205" s="80">
        <v>2029</v>
      </c>
    </row>
    <row r="206" spans="2:13" ht="15.75" thickBot="1">
      <c r="B206" s="12">
        <f t="shared" si="16"/>
        <v>1.78</v>
      </c>
      <c r="C206" s="13"/>
      <c r="D206" s="14">
        <f t="shared" si="20"/>
        <v>0</v>
      </c>
      <c r="E206" s="36">
        <v>188</v>
      </c>
      <c r="F206" s="37">
        <f t="shared" si="17"/>
        <v>112</v>
      </c>
      <c r="G206" s="38">
        <f t="shared" si="18"/>
        <v>59657.006410080394</v>
      </c>
      <c r="H206" s="84">
        <f t="shared" si="19"/>
        <v>578.51605075937198</v>
      </c>
      <c r="I206" s="36">
        <f t="shared" si="14"/>
        <v>88.491226174952587</v>
      </c>
      <c r="J206" s="40">
        <f t="shared" si="15"/>
        <v>490.02482458441938</v>
      </c>
      <c r="K206" s="22" t="s">
        <v>30</v>
      </c>
      <c r="L206" s="23" t="s">
        <v>39</v>
      </c>
      <c r="M206" s="81"/>
    </row>
    <row r="207" spans="2:13" ht="15.75" thickBot="1">
      <c r="B207" s="12">
        <f t="shared" si="16"/>
        <v>1.78</v>
      </c>
      <c r="C207" s="13"/>
      <c r="D207" s="14">
        <f t="shared" si="20"/>
        <v>0</v>
      </c>
      <c r="E207" s="36">
        <v>189</v>
      </c>
      <c r="F207" s="37">
        <f t="shared" si="17"/>
        <v>111</v>
      </c>
      <c r="G207" s="38">
        <f t="shared" si="18"/>
        <v>59166.981585495974</v>
      </c>
      <c r="H207" s="84">
        <f t="shared" si="19"/>
        <v>578.51605075937198</v>
      </c>
      <c r="I207" s="36">
        <f t="shared" si="14"/>
        <v>87.764356018485685</v>
      </c>
      <c r="J207" s="40">
        <f t="shared" si="15"/>
        <v>490.75169474088631</v>
      </c>
      <c r="K207" s="22" t="s">
        <v>30</v>
      </c>
      <c r="L207" s="23" t="s">
        <v>40</v>
      </c>
      <c r="M207" s="81"/>
    </row>
    <row r="208" spans="2:13" ht="15.75" thickBot="1">
      <c r="B208" s="12">
        <f t="shared" si="16"/>
        <v>1.78</v>
      </c>
      <c r="C208" s="13"/>
      <c r="D208" s="14">
        <f t="shared" si="20"/>
        <v>0</v>
      </c>
      <c r="E208" s="36">
        <v>190</v>
      </c>
      <c r="F208" s="37">
        <f t="shared" si="17"/>
        <v>110</v>
      </c>
      <c r="G208" s="38">
        <f t="shared" si="18"/>
        <v>58676.229890755087</v>
      </c>
      <c r="H208" s="84">
        <f t="shared" si="19"/>
        <v>578.51605075937186</v>
      </c>
      <c r="I208" s="36">
        <f t="shared" si="14"/>
        <v>87.03640767128671</v>
      </c>
      <c r="J208" s="40">
        <f t="shared" si="15"/>
        <v>491.47964308808514</v>
      </c>
      <c r="K208" s="22" t="s">
        <v>30</v>
      </c>
      <c r="L208" s="23" t="s">
        <v>41</v>
      </c>
      <c r="M208" s="81"/>
    </row>
    <row r="209" spans="2:13" ht="15.75" thickBot="1">
      <c r="B209" s="12">
        <f t="shared" si="16"/>
        <v>1.78</v>
      </c>
      <c r="C209" s="13"/>
      <c r="D209" s="14">
        <f t="shared" si="20"/>
        <v>0</v>
      </c>
      <c r="E209" s="36">
        <v>191</v>
      </c>
      <c r="F209" s="37">
        <f t="shared" si="17"/>
        <v>109</v>
      </c>
      <c r="G209" s="38">
        <f t="shared" si="18"/>
        <v>58184.750247667005</v>
      </c>
      <c r="H209" s="84">
        <f t="shared" si="19"/>
        <v>578.51605075937198</v>
      </c>
      <c r="I209" s="36">
        <f t="shared" si="14"/>
        <v>86.307379534039399</v>
      </c>
      <c r="J209" s="40">
        <f t="shared" si="15"/>
        <v>492.20867122533258</v>
      </c>
      <c r="K209" s="22" t="s">
        <v>30</v>
      </c>
      <c r="L209" s="23" t="s">
        <v>42</v>
      </c>
      <c r="M209" s="81"/>
    </row>
    <row r="210" spans="2:13" ht="15.75" thickBot="1">
      <c r="B210" s="12">
        <f t="shared" si="16"/>
        <v>1.78</v>
      </c>
      <c r="C210" s="13"/>
      <c r="D210" s="14">
        <f t="shared" si="20"/>
        <v>0</v>
      </c>
      <c r="E210" s="36">
        <v>192</v>
      </c>
      <c r="F210" s="37">
        <f t="shared" si="17"/>
        <v>108</v>
      </c>
      <c r="G210" s="38">
        <f t="shared" si="18"/>
        <v>57692.541576441676</v>
      </c>
      <c r="H210" s="84">
        <f t="shared" si="19"/>
        <v>578.51605075937198</v>
      </c>
      <c r="I210" s="36">
        <f t="shared" ref="I210:I273" si="21">IF(ISERR(+G210*B210/$C$11/100)=1,0,G210*B210/$C$11/100)</f>
        <v>85.577270005055155</v>
      </c>
      <c r="J210" s="40">
        <f t="shared" ref="J210:J273" si="22">IF(ISERR(+H210-I210)=1,0,H210-I210)</f>
        <v>492.93878075431684</v>
      </c>
      <c r="K210" s="22" t="s">
        <v>30</v>
      </c>
      <c r="L210" s="23" t="s">
        <v>31</v>
      </c>
      <c r="M210" s="81"/>
    </row>
    <row r="211" spans="2:13" ht="15.75" thickBot="1">
      <c r="B211" s="12">
        <f t="shared" ref="B211:B274" si="23">B210</f>
        <v>1.78</v>
      </c>
      <c r="C211" s="13"/>
      <c r="D211" s="14">
        <f t="shared" si="20"/>
        <v>0</v>
      </c>
      <c r="E211" s="36">
        <v>193</v>
      </c>
      <c r="F211" s="37">
        <f t="shared" ref="F211:F274" si="24">(-LOG(1-((G211-C211)*B211/100/$C$11/H210))/(LOG(1+(B211/$C$11/100)))*(D211&lt;&gt;0))+(F210-1)*(D211=0)</f>
        <v>107</v>
      </c>
      <c r="G211" s="38">
        <f t="shared" ref="G211:G274" si="25">(G210-J210-C210)*(F210&gt;1)</f>
        <v>57199.602795687359</v>
      </c>
      <c r="H211" s="84">
        <f t="shared" ref="H211:H274" si="26">PMT(B211/100/$C$11,F211,-G211)*(D211=0)+H210*(D211&lt;&gt;0)</f>
        <v>578.51605075937198</v>
      </c>
      <c r="I211" s="36">
        <f t="shared" si="21"/>
        <v>84.846077480269571</v>
      </c>
      <c r="J211" s="40">
        <f t="shared" si="22"/>
        <v>493.66997327910241</v>
      </c>
      <c r="K211" s="22" t="s">
        <v>30</v>
      </c>
      <c r="L211" s="23" t="s">
        <v>32</v>
      </c>
      <c r="M211" s="81"/>
    </row>
    <row r="212" spans="2:13" ht="15.75" thickBot="1">
      <c r="B212" s="12">
        <f t="shared" si="23"/>
        <v>1.78</v>
      </c>
      <c r="C212" s="13"/>
      <c r="D212" s="14">
        <f t="shared" ref="D212:D275" si="27">+D211</f>
        <v>0</v>
      </c>
      <c r="E212" s="36">
        <v>194</v>
      </c>
      <c r="F212" s="37">
        <f t="shared" si="24"/>
        <v>106</v>
      </c>
      <c r="G212" s="38">
        <f t="shared" si="25"/>
        <v>56705.932822408256</v>
      </c>
      <c r="H212" s="84">
        <f t="shared" si="26"/>
        <v>578.51605075937198</v>
      </c>
      <c r="I212" s="36">
        <f t="shared" si="21"/>
        <v>84.113800353238915</v>
      </c>
      <c r="J212" s="40">
        <f t="shared" si="22"/>
        <v>494.40225040613308</v>
      </c>
      <c r="K212" s="22" t="s">
        <v>30</v>
      </c>
      <c r="L212" s="23" t="s">
        <v>33</v>
      </c>
      <c r="M212" s="81"/>
    </row>
    <row r="213" spans="2:13" ht="15.75" thickBot="1">
      <c r="B213" s="12">
        <f t="shared" si="23"/>
        <v>1.78</v>
      </c>
      <c r="C213" s="13"/>
      <c r="D213" s="14">
        <f t="shared" si="27"/>
        <v>0</v>
      </c>
      <c r="E213" s="36">
        <v>195</v>
      </c>
      <c r="F213" s="37">
        <f t="shared" si="24"/>
        <v>105</v>
      </c>
      <c r="G213" s="38">
        <f t="shared" si="25"/>
        <v>56211.530572002121</v>
      </c>
      <c r="H213" s="84">
        <f t="shared" si="26"/>
        <v>578.51605075937198</v>
      </c>
      <c r="I213" s="36">
        <f t="shared" si="21"/>
        <v>83.380437015136479</v>
      </c>
      <c r="J213" s="40">
        <f t="shared" si="22"/>
        <v>495.13561374423551</v>
      </c>
      <c r="K213" s="22" t="s">
        <v>30</v>
      </c>
      <c r="L213" s="23" t="s">
        <v>34</v>
      </c>
      <c r="M213" s="81"/>
    </row>
    <row r="214" spans="2:13" ht="15.75" thickBot="1">
      <c r="B214" s="12">
        <f t="shared" si="23"/>
        <v>1.78</v>
      </c>
      <c r="C214" s="13"/>
      <c r="D214" s="14">
        <f t="shared" si="27"/>
        <v>0</v>
      </c>
      <c r="E214" s="36">
        <v>196</v>
      </c>
      <c r="F214" s="37">
        <f t="shared" si="24"/>
        <v>104</v>
      </c>
      <c r="G214" s="38">
        <f t="shared" si="25"/>
        <v>55716.394958257886</v>
      </c>
      <c r="H214" s="84">
        <f t="shared" si="26"/>
        <v>578.51605075937198</v>
      </c>
      <c r="I214" s="36">
        <f t="shared" si="21"/>
        <v>82.645985854749199</v>
      </c>
      <c r="J214" s="40">
        <f t="shared" si="22"/>
        <v>495.87006490462278</v>
      </c>
      <c r="K214" s="22" t="s">
        <v>30</v>
      </c>
      <c r="L214" s="23" t="s">
        <v>35</v>
      </c>
      <c r="M214" s="81"/>
    </row>
    <row r="215" spans="2:13" ht="15.75" thickBot="1">
      <c r="B215" s="12">
        <f t="shared" si="23"/>
        <v>1.78</v>
      </c>
      <c r="C215" s="13"/>
      <c r="D215" s="14">
        <f t="shared" si="27"/>
        <v>0</v>
      </c>
      <c r="E215" s="36">
        <v>197</v>
      </c>
      <c r="F215" s="37">
        <f t="shared" si="24"/>
        <v>103</v>
      </c>
      <c r="G215" s="38">
        <f t="shared" si="25"/>
        <v>55220.524893353264</v>
      </c>
      <c r="H215" s="84">
        <f t="shared" si="26"/>
        <v>578.51605075937198</v>
      </c>
      <c r="I215" s="36">
        <f t="shared" si="21"/>
        <v>81.910445258473999</v>
      </c>
      <c r="J215" s="40">
        <f t="shared" si="22"/>
        <v>496.60560550089798</v>
      </c>
      <c r="K215" s="22" t="s">
        <v>30</v>
      </c>
      <c r="L215" s="23" t="s">
        <v>36</v>
      </c>
      <c r="M215" s="81"/>
    </row>
    <row r="216" spans="2:13" ht="15.75" thickBot="1">
      <c r="B216" s="12">
        <f t="shared" si="23"/>
        <v>1.78</v>
      </c>
      <c r="C216" s="13"/>
      <c r="D216" s="14">
        <f t="shared" si="27"/>
        <v>0</v>
      </c>
      <c r="E216" s="36">
        <v>198</v>
      </c>
      <c r="F216" s="37">
        <f t="shared" si="24"/>
        <v>102</v>
      </c>
      <c r="G216" s="38">
        <f t="shared" si="25"/>
        <v>54723.919287852368</v>
      </c>
      <c r="H216" s="84">
        <f t="shared" si="26"/>
        <v>578.51605075937198</v>
      </c>
      <c r="I216" s="36">
        <f t="shared" si="21"/>
        <v>81.17381361031434</v>
      </c>
      <c r="J216" s="40">
        <f t="shared" si="22"/>
        <v>497.34223714905761</v>
      </c>
      <c r="K216" s="22" t="s">
        <v>30</v>
      </c>
      <c r="L216" s="24" t="s">
        <v>37</v>
      </c>
      <c r="M216" s="82"/>
    </row>
    <row r="217" spans="2:13" ht="15.75" thickBot="1">
      <c r="B217" s="12">
        <f t="shared" si="23"/>
        <v>1.78</v>
      </c>
      <c r="C217" s="13"/>
      <c r="D217" s="14">
        <f t="shared" si="27"/>
        <v>0</v>
      </c>
      <c r="E217" s="36">
        <v>199</v>
      </c>
      <c r="F217" s="37">
        <f t="shared" si="24"/>
        <v>101</v>
      </c>
      <c r="G217" s="38">
        <f t="shared" si="25"/>
        <v>54226.577050703308</v>
      </c>
      <c r="H217" s="84">
        <f t="shared" si="26"/>
        <v>578.51605075937186</v>
      </c>
      <c r="I217" s="36">
        <f t="shared" si="21"/>
        <v>80.43608929187657</v>
      </c>
      <c r="J217" s="40">
        <f t="shared" si="22"/>
        <v>498.07996146749531</v>
      </c>
      <c r="K217" s="22" t="s">
        <v>30</v>
      </c>
      <c r="L217" s="22" t="s">
        <v>38</v>
      </c>
      <c r="M217" s="80">
        <v>2030</v>
      </c>
    </row>
    <row r="218" spans="2:13" ht="15.75" thickBot="1">
      <c r="B218" s="12">
        <f t="shared" si="23"/>
        <v>1.78</v>
      </c>
      <c r="C218" s="13"/>
      <c r="D218" s="14">
        <f t="shared" si="27"/>
        <v>0</v>
      </c>
      <c r="E218" s="36">
        <v>200</v>
      </c>
      <c r="F218" s="37">
        <f t="shared" si="24"/>
        <v>100</v>
      </c>
      <c r="G218" s="38">
        <f t="shared" si="25"/>
        <v>53728.497089235811</v>
      </c>
      <c r="H218" s="84">
        <f t="shared" si="26"/>
        <v>578.51605075937198</v>
      </c>
      <c r="I218" s="36">
        <f t="shared" si="21"/>
        <v>79.697270682366465</v>
      </c>
      <c r="J218" s="40">
        <f t="shared" si="22"/>
        <v>498.8187800770055</v>
      </c>
      <c r="K218" s="22" t="s">
        <v>30</v>
      </c>
      <c r="L218" s="23" t="s">
        <v>39</v>
      </c>
      <c r="M218" s="81"/>
    </row>
    <row r="219" spans="2:13" ht="15.75" thickBot="1">
      <c r="B219" s="12">
        <f t="shared" si="23"/>
        <v>1.78</v>
      </c>
      <c r="C219" s="13"/>
      <c r="D219" s="14">
        <f t="shared" si="27"/>
        <v>0</v>
      </c>
      <c r="E219" s="36">
        <v>201</v>
      </c>
      <c r="F219" s="37">
        <f t="shared" si="24"/>
        <v>99</v>
      </c>
      <c r="G219" s="38">
        <f t="shared" si="25"/>
        <v>53229.678309158808</v>
      </c>
      <c r="H219" s="84">
        <f t="shared" si="26"/>
        <v>578.51605075937198</v>
      </c>
      <c r="I219" s="36">
        <f t="shared" si="21"/>
        <v>78.957356158585569</v>
      </c>
      <c r="J219" s="40">
        <f t="shared" si="22"/>
        <v>499.5586946007864</v>
      </c>
      <c r="K219" s="22" t="s">
        <v>30</v>
      </c>
      <c r="L219" s="23" t="s">
        <v>40</v>
      </c>
      <c r="M219" s="81"/>
    </row>
    <row r="220" spans="2:13" ht="15.75" thickBot="1">
      <c r="B220" s="12">
        <f t="shared" si="23"/>
        <v>1.78</v>
      </c>
      <c r="C220" s="13"/>
      <c r="D220" s="14">
        <f t="shared" si="27"/>
        <v>0</v>
      </c>
      <c r="E220" s="36">
        <v>202</v>
      </c>
      <c r="F220" s="37">
        <f t="shared" si="24"/>
        <v>98</v>
      </c>
      <c r="G220" s="38">
        <f t="shared" si="25"/>
        <v>52730.119614558018</v>
      </c>
      <c r="H220" s="84">
        <f t="shared" si="26"/>
        <v>578.51605075937198</v>
      </c>
      <c r="I220" s="36">
        <f t="shared" si="21"/>
        <v>78.21634409492772</v>
      </c>
      <c r="J220" s="40">
        <f t="shared" si="22"/>
        <v>500.29970666444427</v>
      </c>
      <c r="K220" s="22" t="s">
        <v>30</v>
      </c>
      <c r="L220" s="23" t="s">
        <v>41</v>
      </c>
      <c r="M220" s="81"/>
    </row>
    <row r="221" spans="2:13" ht="15.75" thickBot="1">
      <c r="B221" s="12">
        <f t="shared" si="23"/>
        <v>1.78</v>
      </c>
      <c r="C221" s="13"/>
      <c r="D221" s="14">
        <f t="shared" si="27"/>
        <v>0</v>
      </c>
      <c r="E221" s="36">
        <v>203</v>
      </c>
      <c r="F221" s="37">
        <f t="shared" si="24"/>
        <v>97</v>
      </c>
      <c r="G221" s="38">
        <f t="shared" si="25"/>
        <v>52229.819907893572</v>
      </c>
      <c r="H221" s="84">
        <f t="shared" si="26"/>
        <v>578.51605075937186</v>
      </c>
      <c r="I221" s="36">
        <f t="shared" si="21"/>
        <v>77.474232863375462</v>
      </c>
      <c r="J221" s="40">
        <f t="shared" si="22"/>
        <v>501.04181789599642</v>
      </c>
      <c r="K221" s="22" t="s">
        <v>30</v>
      </c>
      <c r="L221" s="23" t="s">
        <v>42</v>
      </c>
      <c r="M221" s="81"/>
    </row>
    <row r="222" spans="2:13" ht="15.75" thickBot="1">
      <c r="B222" s="12">
        <f t="shared" si="23"/>
        <v>1.78</v>
      </c>
      <c r="C222" s="13"/>
      <c r="D222" s="14">
        <f t="shared" si="27"/>
        <v>0</v>
      </c>
      <c r="E222" s="36">
        <v>204</v>
      </c>
      <c r="F222" s="37">
        <f t="shared" si="24"/>
        <v>96</v>
      </c>
      <c r="G222" s="38">
        <f t="shared" si="25"/>
        <v>51728.778089997577</v>
      </c>
      <c r="H222" s="84">
        <f t="shared" si="26"/>
        <v>578.51605075937198</v>
      </c>
      <c r="I222" s="36">
        <f t="shared" si="21"/>
        <v>76.731020833496402</v>
      </c>
      <c r="J222" s="40">
        <f t="shared" si="22"/>
        <v>501.78502992587556</v>
      </c>
      <c r="K222" s="22" t="s">
        <v>30</v>
      </c>
      <c r="L222" s="23" t="s">
        <v>31</v>
      </c>
      <c r="M222" s="81"/>
    </row>
    <row r="223" spans="2:13" ht="15.75" thickBot="1">
      <c r="B223" s="12">
        <f t="shared" si="23"/>
        <v>1.78</v>
      </c>
      <c r="C223" s="13"/>
      <c r="D223" s="14">
        <f t="shared" si="27"/>
        <v>0</v>
      </c>
      <c r="E223" s="36">
        <v>205</v>
      </c>
      <c r="F223" s="37">
        <f t="shared" si="24"/>
        <v>95</v>
      </c>
      <c r="G223" s="38">
        <f t="shared" si="25"/>
        <v>51226.993060071698</v>
      </c>
      <c r="H223" s="84">
        <f t="shared" si="26"/>
        <v>578.51605075937186</v>
      </c>
      <c r="I223" s="36">
        <f t="shared" si="21"/>
        <v>75.986706372439684</v>
      </c>
      <c r="J223" s="40">
        <f t="shared" si="22"/>
        <v>502.52934438693217</v>
      </c>
      <c r="K223" s="22" t="s">
        <v>30</v>
      </c>
      <c r="L223" s="23" t="s">
        <v>32</v>
      </c>
      <c r="M223" s="81"/>
    </row>
    <row r="224" spans="2:13" ht="15.75" thickBot="1">
      <c r="B224" s="12">
        <f t="shared" si="23"/>
        <v>1.78</v>
      </c>
      <c r="C224" s="13"/>
      <c r="D224" s="14">
        <f t="shared" si="27"/>
        <v>0</v>
      </c>
      <c r="E224" s="36">
        <v>206</v>
      </c>
      <c r="F224" s="37">
        <f t="shared" si="24"/>
        <v>94</v>
      </c>
      <c r="G224" s="38">
        <f t="shared" si="25"/>
        <v>50724.463715684768</v>
      </c>
      <c r="H224" s="84">
        <f t="shared" si="26"/>
        <v>578.51605075937186</v>
      </c>
      <c r="I224" s="36">
        <f t="shared" si="21"/>
        <v>75.241287844932401</v>
      </c>
      <c r="J224" s="40">
        <f t="shared" si="22"/>
        <v>503.27476291443946</v>
      </c>
      <c r="K224" s="22" t="s">
        <v>30</v>
      </c>
      <c r="L224" s="23" t="s">
        <v>33</v>
      </c>
      <c r="M224" s="81"/>
    </row>
    <row r="225" spans="2:13" ht="15.75" thickBot="1">
      <c r="B225" s="12">
        <f t="shared" si="23"/>
        <v>1.78</v>
      </c>
      <c r="C225" s="13"/>
      <c r="D225" s="14">
        <f t="shared" si="27"/>
        <v>0</v>
      </c>
      <c r="E225" s="36">
        <v>207</v>
      </c>
      <c r="F225" s="37">
        <f t="shared" si="24"/>
        <v>93</v>
      </c>
      <c r="G225" s="38">
        <f t="shared" si="25"/>
        <v>50221.188952770332</v>
      </c>
      <c r="H225" s="84">
        <f t="shared" si="26"/>
        <v>578.51605075937198</v>
      </c>
      <c r="I225" s="36">
        <f t="shared" si="21"/>
        <v>74.494763613276007</v>
      </c>
      <c r="J225" s="40">
        <f t="shared" si="22"/>
        <v>504.02128714609597</v>
      </c>
      <c r="K225" s="22" t="s">
        <v>30</v>
      </c>
      <c r="L225" s="23" t="s">
        <v>34</v>
      </c>
      <c r="M225" s="81"/>
    </row>
    <row r="226" spans="2:13" ht="15.75" thickBot="1">
      <c r="B226" s="12">
        <f t="shared" si="23"/>
        <v>1.78</v>
      </c>
      <c r="C226" s="13"/>
      <c r="D226" s="14">
        <f t="shared" si="27"/>
        <v>0</v>
      </c>
      <c r="E226" s="36">
        <v>208</v>
      </c>
      <c r="F226" s="37">
        <f t="shared" si="24"/>
        <v>92</v>
      </c>
      <c r="G226" s="38">
        <f t="shared" si="25"/>
        <v>49717.167665624234</v>
      </c>
      <c r="H226" s="84">
        <f t="shared" si="26"/>
        <v>578.51605075937198</v>
      </c>
      <c r="I226" s="36">
        <f t="shared" si="21"/>
        <v>73.74713203734261</v>
      </c>
      <c r="J226" s="40">
        <f t="shared" si="22"/>
        <v>504.76891872202935</v>
      </c>
      <c r="K226" s="22" t="s">
        <v>30</v>
      </c>
      <c r="L226" s="23" t="s">
        <v>35</v>
      </c>
      <c r="M226" s="81"/>
    </row>
    <row r="227" spans="2:13" ht="15.75" thickBot="1">
      <c r="B227" s="12">
        <f t="shared" si="23"/>
        <v>1.78</v>
      </c>
      <c r="C227" s="13"/>
      <c r="D227" s="14">
        <f t="shared" si="27"/>
        <v>0</v>
      </c>
      <c r="E227" s="36">
        <v>209</v>
      </c>
      <c r="F227" s="37">
        <f t="shared" si="24"/>
        <v>91</v>
      </c>
      <c r="G227" s="38">
        <f t="shared" si="25"/>
        <v>49212.398746902203</v>
      </c>
      <c r="H227" s="84">
        <f t="shared" si="26"/>
        <v>578.51605075937198</v>
      </c>
      <c r="I227" s="36">
        <f t="shared" si="21"/>
        <v>72.998391474571605</v>
      </c>
      <c r="J227" s="40">
        <f t="shared" si="22"/>
        <v>505.5176592848004</v>
      </c>
      <c r="K227" s="22" t="s">
        <v>30</v>
      </c>
      <c r="L227" s="23" t="s">
        <v>36</v>
      </c>
      <c r="M227" s="81"/>
    </row>
    <row r="228" spans="2:13" ht="15.75" thickBot="1">
      <c r="B228" s="12">
        <f t="shared" si="23"/>
        <v>1.78</v>
      </c>
      <c r="C228" s="13"/>
      <c r="D228" s="14">
        <f t="shared" si="27"/>
        <v>0</v>
      </c>
      <c r="E228" s="36">
        <v>210</v>
      </c>
      <c r="F228" s="37">
        <f t="shared" si="24"/>
        <v>90</v>
      </c>
      <c r="G228" s="38">
        <f t="shared" si="25"/>
        <v>48706.881087617403</v>
      </c>
      <c r="H228" s="84">
        <f t="shared" si="26"/>
        <v>578.51605075937186</v>
      </c>
      <c r="I228" s="36">
        <f t="shared" si="21"/>
        <v>72.248540279965823</v>
      </c>
      <c r="J228" s="40">
        <f t="shared" si="22"/>
        <v>506.26751047940604</v>
      </c>
      <c r="K228" s="22" t="s">
        <v>30</v>
      </c>
      <c r="L228" s="24" t="s">
        <v>37</v>
      </c>
      <c r="M228" s="82"/>
    </row>
    <row r="229" spans="2:13" ht="15.75" thickBot="1">
      <c r="B229" s="12">
        <f t="shared" si="23"/>
        <v>1.78</v>
      </c>
      <c r="C229" s="13"/>
      <c r="D229" s="14">
        <f t="shared" si="27"/>
        <v>0</v>
      </c>
      <c r="E229" s="36">
        <v>211</v>
      </c>
      <c r="F229" s="37">
        <f t="shared" si="24"/>
        <v>89</v>
      </c>
      <c r="G229" s="38">
        <f t="shared" si="25"/>
        <v>48200.613577138</v>
      </c>
      <c r="H229" s="84">
        <f t="shared" si="26"/>
        <v>578.51605075937186</v>
      </c>
      <c r="I229" s="36">
        <f t="shared" si="21"/>
        <v>71.497576806088034</v>
      </c>
      <c r="J229" s="40">
        <f t="shared" si="22"/>
        <v>507.01847395328383</v>
      </c>
      <c r="K229" s="22" t="s">
        <v>30</v>
      </c>
      <c r="L229" s="22" t="s">
        <v>38</v>
      </c>
      <c r="M229" s="80">
        <v>2031</v>
      </c>
    </row>
    <row r="230" spans="2:13" ht="15.75" thickBot="1">
      <c r="B230" s="12">
        <f t="shared" si="23"/>
        <v>1.78</v>
      </c>
      <c r="C230" s="13"/>
      <c r="D230" s="14">
        <f t="shared" si="27"/>
        <v>0</v>
      </c>
      <c r="E230" s="36">
        <v>212</v>
      </c>
      <c r="F230" s="37">
        <f t="shared" si="24"/>
        <v>88</v>
      </c>
      <c r="G230" s="38">
        <f t="shared" si="25"/>
        <v>47693.595103184714</v>
      </c>
      <c r="H230" s="84">
        <f t="shared" si="26"/>
        <v>578.51605075937198</v>
      </c>
      <c r="I230" s="36">
        <f t="shared" si="21"/>
        <v>70.745499403057323</v>
      </c>
      <c r="J230" s="40">
        <f t="shared" si="22"/>
        <v>507.77055135631463</v>
      </c>
      <c r="K230" s="22" t="s">
        <v>30</v>
      </c>
      <c r="L230" s="23" t="s">
        <v>39</v>
      </c>
      <c r="M230" s="81"/>
    </row>
    <row r="231" spans="2:13" ht="15.75" thickBot="1">
      <c r="B231" s="12">
        <f t="shared" si="23"/>
        <v>1.78</v>
      </c>
      <c r="C231" s="13"/>
      <c r="D231" s="14">
        <f t="shared" si="27"/>
        <v>0</v>
      </c>
      <c r="E231" s="36">
        <v>213</v>
      </c>
      <c r="F231" s="37">
        <f t="shared" si="24"/>
        <v>87</v>
      </c>
      <c r="G231" s="38">
        <f t="shared" si="25"/>
        <v>47185.824551828402</v>
      </c>
      <c r="H231" s="84">
        <f t="shared" si="26"/>
        <v>578.51605075937198</v>
      </c>
      <c r="I231" s="36">
        <f t="shared" si="21"/>
        <v>69.992306418545454</v>
      </c>
      <c r="J231" s="40">
        <f t="shared" si="22"/>
        <v>508.52374434082651</v>
      </c>
      <c r="K231" s="22" t="s">
        <v>30</v>
      </c>
      <c r="L231" s="23" t="s">
        <v>40</v>
      </c>
      <c r="M231" s="81"/>
    </row>
    <row r="232" spans="2:13" ht="15.75" thickBot="1">
      <c r="B232" s="12">
        <f t="shared" si="23"/>
        <v>1.78</v>
      </c>
      <c r="C232" s="13"/>
      <c r="D232" s="14">
        <f t="shared" si="27"/>
        <v>0</v>
      </c>
      <c r="E232" s="36">
        <v>214</v>
      </c>
      <c r="F232" s="37">
        <f t="shared" si="24"/>
        <v>86</v>
      </c>
      <c r="G232" s="38">
        <f t="shared" si="25"/>
        <v>46677.300807487576</v>
      </c>
      <c r="H232" s="84">
        <f t="shared" si="26"/>
        <v>578.51605075937198</v>
      </c>
      <c r="I232" s="36">
        <f t="shared" si="21"/>
        <v>69.237996197773242</v>
      </c>
      <c r="J232" s="40">
        <f t="shared" si="22"/>
        <v>509.27805456159876</v>
      </c>
      <c r="K232" s="22" t="s">
        <v>30</v>
      </c>
      <c r="L232" s="23" t="s">
        <v>41</v>
      </c>
      <c r="M232" s="81"/>
    </row>
    <row r="233" spans="2:13" ht="15.75" thickBot="1">
      <c r="B233" s="12">
        <f t="shared" si="23"/>
        <v>1.78</v>
      </c>
      <c r="C233" s="13"/>
      <c r="D233" s="14">
        <f t="shared" si="27"/>
        <v>0</v>
      </c>
      <c r="E233" s="36">
        <v>215</v>
      </c>
      <c r="F233" s="37">
        <f t="shared" si="24"/>
        <v>85</v>
      </c>
      <c r="G233" s="38">
        <f t="shared" si="25"/>
        <v>46168.022752925979</v>
      </c>
      <c r="H233" s="84">
        <f t="shared" si="26"/>
        <v>578.51605075937198</v>
      </c>
      <c r="I233" s="36">
        <f t="shared" si="21"/>
        <v>68.482567083506879</v>
      </c>
      <c r="J233" s="40">
        <f t="shared" si="22"/>
        <v>510.03348367586511</v>
      </c>
      <c r="K233" s="22" t="s">
        <v>30</v>
      </c>
      <c r="L233" s="23" t="s">
        <v>42</v>
      </c>
      <c r="M233" s="81"/>
    </row>
    <row r="234" spans="2:13" ht="15.75" thickBot="1">
      <c r="B234" s="12">
        <f t="shared" si="23"/>
        <v>1.78</v>
      </c>
      <c r="C234" s="13"/>
      <c r="D234" s="14">
        <f t="shared" si="27"/>
        <v>0</v>
      </c>
      <c r="E234" s="36">
        <v>216</v>
      </c>
      <c r="F234" s="37">
        <f t="shared" si="24"/>
        <v>84</v>
      </c>
      <c r="G234" s="38">
        <f t="shared" si="25"/>
        <v>45657.989269250116</v>
      </c>
      <c r="H234" s="84">
        <f t="shared" si="26"/>
        <v>578.51605075937198</v>
      </c>
      <c r="I234" s="36">
        <f t="shared" si="21"/>
        <v>67.726017416054333</v>
      </c>
      <c r="J234" s="40">
        <f t="shared" si="22"/>
        <v>510.79003334331765</v>
      </c>
      <c r="K234" s="22" t="s">
        <v>30</v>
      </c>
      <c r="L234" s="23" t="s">
        <v>31</v>
      </c>
      <c r="M234" s="81"/>
    </row>
    <row r="235" spans="2:13" ht="15.75" thickBot="1">
      <c r="B235" s="12">
        <f t="shared" si="23"/>
        <v>1.78</v>
      </c>
      <c r="C235" s="13"/>
      <c r="D235" s="14">
        <f t="shared" si="27"/>
        <v>0</v>
      </c>
      <c r="E235" s="36">
        <v>217</v>
      </c>
      <c r="F235" s="37">
        <f t="shared" si="24"/>
        <v>83</v>
      </c>
      <c r="G235" s="38">
        <f t="shared" si="25"/>
        <v>45147.199235906795</v>
      </c>
      <c r="H235" s="84">
        <f t="shared" si="26"/>
        <v>578.51605075937198</v>
      </c>
      <c r="I235" s="36">
        <f t="shared" si="21"/>
        <v>66.96834553326174</v>
      </c>
      <c r="J235" s="40">
        <f t="shared" si="22"/>
        <v>511.54770522611022</v>
      </c>
      <c r="K235" s="22" t="s">
        <v>30</v>
      </c>
      <c r="L235" s="23" t="s">
        <v>32</v>
      </c>
      <c r="M235" s="81"/>
    </row>
    <row r="236" spans="2:13" ht="15.75" thickBot="1">
      <c r="B236" s="12">
        <f t="shared" si="23"/>
        <v>1.78</v>
      </c>
      <c r="C236" s="13"/>
      <c r="D236" s="14">
        <f t="shared" si="27"/>
        <v>0</v>
      </c>
      <c r="E236" s="36">
        <v>218</v>
      </c>
      <c r="F236" s="37">
        <f t="shared" si="24"/>
        <v>82</v>
      </c>
      <c r="G236" s="38">
        <f t="shared" si="25"/>
        <v>44635.651530680683</v>
      </c>
      <c r="H236" s="84">
        <f t="shared" si="26"/>
        <v>578.51605075937198</v>
      </c>
      <c r="I236" s="36">
        <f t="shared" si="21"/>
        <v>66.209549770509682</v>
      </c>
      <c r="J236" s="40">
        <f t="shared" si="22"/>
        <v>512.30650098886235</v>
      </c>
      <c r="K236" s="22" t="s">
        <v>30</v>
      </c>
      <c r="L236" s="23" t="s">
        <v>33</v>
      </c>
      <c r="M236" s="81"/>
    </row>
    <row r="237" spans="2:13" ht="15.75" thickBot="1">
      <c r="B237" s="12">
        <f t="shared" si="23"/>
        <v>1.78</v>
      </c>
      <c r="C237" s="13"/>
      <c r="D237" s="14">
        <f t="shared" si="27"/>
        <v>0</v>
      </c>
      <c r="E237" s="36">
        <v>219</v>
      </c>
      <c r="F237" s="37">
        <f t="shared" si="24"/>
        <v>81</v>
      </c>
      <c r="G237" s="38">
        <f t="shared" si="25"/>
        <v>44123.345029691824</v>
      </c>
      <c r="H237" s="84">
        <f t="shared" si="26"/>
        <v>578.51605075937198</v>
      </c>
      <c r="I237" s="36">
        <f t="shared" si="21"/>
        <v>65.449628460709533</v>
      </c>
      <c r="J237" s="40">
        <f t="shared" si="22"/>
        <v>513.06642229866247</v>
      </c>
      <c r="K237" s="22" t="s">
        <v>30</v>
      </c>
      <c r="L237" s="23" t="s">
        <v>34</v>
      </c>
      <c r="M237" s="81"/>
    </row>
    <row r="238" spans="2:13" ht="15.75" thickBot="1">
      <c r="B238" s="12">
        <f t="shared" si="23"/>
        <v>1.78</v>
      </c>
      <c r="C238" s="13"/>
      <c r="D238" s="14">
        <f t="shared" si="27"/>
        <v>0</v>
      </c>
      <c r="E238" s="36">
        <v>220</v>
      </c>
      <c r="F238" s="37">
        <f t="shared" si="24"/>
        <v>80</v>
      </c>
      <c r="G238" s="38">
        <f t="shared" si="25"/>
        <v>43610.278607393164</v>
      </c>
      <c r="H238" s="84">
        <f t="shared" si="26"/>
        <v>578.51605075937198</v>
      </c>
      <c r="I238" s="36">
        <f t="shared" si="21"/>
        <v>64.688579934299867</v>
      </c>
      <c r="J238" s="40">
        <f t="shared" si="22"/>
        <v>513.82747082507217</v>
      </c>
      <c r="K238" s="22" t="s">
        <v>30</v>
      </c>
      <c r="L238" s="23" t="s">
        <v>35</v>
      </c>
      <c r="M238" s="81"/>
    </row>
    <row r="239" spans="2:13" ht="15.75" thickBot="1">
      <c r="B239" s="12">
        <f t="shared" si="23"/>
        <v>1.78</v>
      </c>
      <c r="C239" s="13"/>
      <c r="D239" s="14">
        <f t="shared" si="27"/>
        <v>0</v>
      </c>
      <c r="E239" s="36">
        <v>221</v>
      </c>
      <c r="F239" s="37">
        <f t="shared" si="24"/>
        <v>79</v>
      </c>
      <c r="G239" s="38">
        <f t="shared" si="25"/>
        <v>43096.451136568088</v>
      </c>
      <c r="H239" s="84">
        <f t="shared" si="26"/>
        <v>578.51605075937198</v>
      </c>
      <c r="I239" s="36">
        <f t="shared" si="21"/>
        <v>63.926402519242664</v>
      </c>
      <c r="J239" s="40">
        <f t="shared" si="22"/>
        <v>514.58964824012935</v>
      </c>
      <c r="K239" s="22" t="s">
        <v>30</v>
      </c>
      <c r="L239" s="23" t="s">
        <v>36</v>
      </c>
      <c r="M239" s="81"/>
    </row>
    <row r="240" spans="2:13" ht="15.75" thickBot="1">
      <c r="B240" s="12">
        <f t="shared" si="23"/>
        <v>1.78</v>
      </c>
      <c r="C240" s="13"/>
      <c r="D240" s="14">
        <f t="shared" si="27"/>
        <v>0</v>
      </c>
      <c r="E240" s="36">
        <v>222</v>
      </c>
      <c r="F240" s="37">
        <f t="shared" si="24"/>
        <v>78</v>
      </c>
      <c r="G240" s="38">
        <f t="shared" si="25"/>
        <v>42581.861488327959</v>
      </c>
      <c r="H240" s="84">
        <f t="shared" si="26"/>
        <v>578.51605075937198</v>
      </c>
      <c r="I240" s="36">
        <f t="shared" si="21"/>
        <v>63.163094541019809</v>
      </c>
      <c r="J240" s="40">
        <f t="shared" si="22"/>
        <v>515.35295621835212</v>
      </c>
      <c r="K240" s="22" t="s">
        <v>30</v>
      </c>
      <c r="L240" s="24" t="s">
        <v>37</v>
      </c>
      <c r="M240" s="82"/>
    </row>
    <row r="241" spans="2:13" ht="15.75" thickBot="1">
      <c r="B241" s="12">
        <f t="shared" si="23"/>
        <v>1.78</v>
      </c>
      <c r="C241" s="13"/>
      <c r="D241" s="14">
        <f t="shared" si="27"/>
        <v>0</v>
      </c>
      <c r="E241" s="36">
        <v>223</v>
      </c>
      <c r="F241" s="37">
        <f t="shared" si="24"/>
        <v>77</v>
      </c>
      <c r="G241" s="38">
        <f t="shared" si="25"/>
        <v>42066.508532109605</v>
      </c>
      <c r="H241" s="84">
        <f t="shared" si="26"/>
        <v>578.51605075937198</v>
      </c>
      <c r="I241" s="36">
        <f t="shared" si="21"/>
        <v>62.398654322629255</v>
      </c>
      <c r="J241" s="40">
        <f t="shared" si="22"/>
        <v>516.11739643674275</v>
      </c>
      <c r="K241" s="22" t="s">
        <v>30</v>
      </c>
      <c r="L241" s="22" t="s">
        <v>38</v>
      </c>
      <c r="M241" s="80">
        <v>2032</v>
      </c>
    </row>
    <row r="242" spans="2:13" ht="15.75" thickBot="1">
      <c r="B242" s="12">
        <f t="shared" si="23"/>
        <v>1.78</v>
      </c>
      <c r="C242" s="13"/>
      <c r="D242" s="14">
        <f t="shared" si="27"/>
        <v>0</v>
      </c>
      <c r="E242" s="36">
        <v>224</v>
      </c>
      <c r="F242" s="37">
        <f t="shared" si="24"/>
        <v>76</v>
      </c>
      <c r="G242" s="38">
        <f t="shared" si="25"/>
        <v>41550.391135672864</v>
      </c>
      <c r="H242" s="84">
        <f t="shared" si="26"/>
        <v>578.51605075937198</v>
      </c>
      <c r="I242" s="36">
        <f t="shared" si="21"/>
        <v>61.633080184581416</v>
      </c>
      <c r="J242" s="40">
        <f t="shared" si="22"/>
        <v>516.88297057479053</v>
      </c>
      <c r="K242" s="22" t="s">
        <v>30</v>
      </c>
      <c r="L242" s="23" t="s">
        <v>39</v>
      </c>
      <c r="M242" s="81"/>
    </row>
    <row r="243" spans="2:13" ht="15.75" thickBot="1">
      <c r="B243" s="12">
        <f t="shared" si="23"/>
        <v>1.78</v>
      </c>
      <c r="C243" s="13"/>
      <c r="D243" s="14">
        <f t="shared" si="27"/>
        <v>0</v>
      </c>
      <c r="E243" s="36">
        <v>225</v>
      </c>
      <c r="F243" s="37">
        <f t="shared" si="24"/>
        <v>75</v>
      </c>
      <c r="G243" s="38">
        <f t="shared" si="25"/>
        <v>41033.508165098072</v>
      </c>
      <c r="H243" s="84">
        <f t="shared" si="26"/>
        <v>578.51605075937198</v>
      </c>
      <c r="I243" s="36">
        <f t="shared" si="21"/>
        <v>60.866370444895473</v>
      </c>
      <c r="J243" s="40">
        <f t="shared" si="22"/>
        <v>517.64968031447654</v>
      </c>
      <c r="K243" s="22" t="s">
        <v>30</v>
      </c>
      <c r="L243" s="23" t="s">
        <v>40</v>
      </c>
      <c r="M243" s="81"/>
    </row>
    <row r="244" spans="2:13" ht="15.75" thickBot="1">
      <c r="B244" s="12">
        <f t="shared" si="23"/>
        <v>1.78</v>
      </c>
      <c r="C244" s="13"/>
      <c r="D244" s="14">
        <f t="shared" si="27"/>
        <v>0</v>
      </c>
      <c r="E244" s="36">
        <v>226</v>
      </c>
      <c r="F244" s="37">
        <f t="shared" si="24"/>
        <v>74</v>
      </c>
      <c r="G244" s="38">
        <f t="shared" si="25"/>
        <v>40515.858484783595</v>
      </c>
      <c r="H244" s="84">
        <f t="shared" si="26"/>
        <v>578.51605075937198</v>
      </c>
      <c r="I244" s="36">
        <f t="shared" si="21"/>
        <v>60.098523419095663</v>
      </c>
      <c r="J244" s="40">
        <f t="shared" si="22"/>
        <v>518.41752734027637</v>
      </c>
      <c r="K244" s="22" t="s">
        <v>30</v>
      </c>
      <c r="L244" s="23" t="s">
        <v>41</v>
      </c>
      <c r="M244" s="81"/>
    </row>
    <row r="245" spans="2:13" ht="15.75" thickBot="1">
      <c r="B245" s="12">
        <f t="shared" si="23"/>
        <v>1.78</v>
      </c>
      <c r="C245" s="13"/>
      <c r="D245" s="14">
        <f t="shared" si="27"/>
        <v>0</v>
      </c>
      <c r="E245" s="36">
        <v>227</v>
      </c>
      <c r="F245" s="37">
        <f t="shared" si="24"/>
        <v>73</v>
      </c>
      <c r="G245" s="38">
        <f t="shared" si="25"/>
        <v>39997.440957443316</v>
      </c>
      <c r="H245" s="84">
        <f t="shared" si="26"/>
        <v>578.51605075937186</v>
      </c>
      <c r="I245" s="36">
        <f t="shared" si="21"/>
        <v>59.329537420207586</v>
      </c>
      <c r="J245" s="40">
        <f t="shared" si="22"/>
        <v>519.18651333916432</v>
      </c>
      <c r="K245" s="22" t="s">
        <v>30</v>
      </c>
      <c r="L245" s="23" t="s">
        <v>42</v>
      </c>
      <c r="M245" s="81"/>
    </row>
    <row r="246" spans="2:13" ht="15.75" thickBot="1">
      <c r="B246" s="12">
        <f t="shared" si="23"/>
        <v>1.78</v>
      </c>
      <c r="C246" s="13"/>
      <c r="D246" s="14">
        <f t="shared" si="27"/>
        <v>0</v>
      </c>
      <c r="E246" s="36">
        <v>228</v>
      </c>
      <c r="F246" s="37">
        <f t="shared" si="24"/>
        <v>72</v>
      </c>
      <c r="G246" s="38">
        <f t="shared" si="25"/>
        <v>39478.254444104154</v>
      </c>
      <c r="H246" s="84">
        <f t="shared" si="26"/>
        <v>578.51605075937198</v>
      </c>
      <c r="I246" s="36">
        <f t="shared" si="21"/>
        <v>58.559410758754495</v>
      </c>
      <c r="J246" s="40">
        <f t="shared" si="22"/>
        <v>519.95664000061743</v>
      </c>
      <c r="K246" s="22" t="s">
        <v>30</v>
      </c>
      <c r="L246" s="23" t="s">
        <v>31</v>
      </c>
      <c r="M246" s="81"/>
    </row>
    <row r="247" spans="2:13" ht="15.75" thickBot="1">
      <c r="B247" s="12">
        <f t="shared" si="23"/>
        <v>1.78</v>
      </c>
      <c r="C247" s="13"/>
      <c r="D247" s="14">
        <f t="shared" si="27"/>
        <v>0</v>
      </c>
      <c r="E247" s="36">
        <v>229</v>
      </c>
      <c r="F247" s="37">
        <f t="shared" si="24"/>
        <v>71</v>
      </c>
      <c r="G247" s="38">
        <f t="shared" si="25"/>
        <v>38958.297804103539</v>
      </c>
      <c r="H247" s="84">
        <f t="shared" si="26"/>
        <v>578.51605075937198</v>
      </c>
      <c r="I247" s="36">
        <f t="shared" si="21"/>
        <v>57.788141742753581</v>
      </c>
      <c r="J247" s="40">
        <f t="shared" si="22"/>
        <v>520.72790901661836</v>
      </c>
      <c r="K247" s="22" t="s">
        <v>30</v>
      </c>
      <c r="L247" s="23" t="s">
        <v>32</v>
      </c>
      <c r="M247" s="81"/>
    </row>
    <row r="248" spans="2:13" ht="15.75" thickBot="1">
      <c r="B248" s="12">
        <f t="shared" si="23"/>
        <v>1.78</v>
      </c>
      <c r="C248" s="13"/>
      <c r="D248" s="14">
        <f t="shared" si="27"/>
        <v>0</v>
      </c>
      <c r="E248" s="36">
        <v>230</v>
      </c>
      <c r="F248" s="37">
        <f t="shared" si="24"/>
        <v>70</v>
      </c>
      <c r="G248" s="38">
        <f t="shared" si="25"/>
        <v>38437.569895086919</v>
      </c>
      <c r="H248" s="84">
        <f t="shared" si="26"/>
        <v>578.51605075937198</v>
      </c>
      <c r="I248" s="36">
        <f t="shared" si="21"/>
        <v>57.015728677712261</v>
      </c>
      <c r="J248" s="40">
        <f t="shared" si="22"/>
        <v>521.50032208165976</v>
      </c>
      <c r="K248" s="22" t="s">
        <v>30</v>
      </c>
      <c r="L248" s="23" t="s">
        <v>33</v>
      </c>
      <c r="M248" s="81"/>
    </row>
    <row r="249" spans="2:13" ht="15.75" thickBot="1">
      <c r="B249" s="12">
        <f t="shared" si="23"/>
        <v>1.78</v>
      </c>
      <c r="C249" s="13"/>
      <c r="D249" s="14">
        <f t="shared" si="27"/>
        <v>0</v>
      </c>
      <c r="E249" s="36">
        <v>231</v>
      </c>
      <c r="F249" s="37">
        <f t="shared" si="24"/>
        <v>69</v>
      </c>
      <c r="G249" s="38">
        <f t="shared" si="25"/>
        <v>37916.069573005261</v>
      </c>
      <c r="H249" s="84">
        <f t="shared" si="26"/>
        <v>578.51605075937198</v>
      </c>
      <c r="I249" s="36">
        <f t="shared" si="21"/>
        <v>56.242169866624472</v>
      </c>
      <c r="J249" s="40">
        <f t="shared" si="22"/>
        <v>522.27388089274746</v>
      </c>
      <c r="K249" s="22" t="s">
        <v>30</v>
      </c>
      <c r="L249" s="23" t="s">
        <v>34</v>
      </c>
      <c r="M249" s="81"/>
    </row>
    <row r="250" spans="2:13" ht="15.75" thickBot="1">
      <c r="B250" s="12">
        <f t="shared" si="23"/>
        <v>1.78</v>
      </c>
      <c r="C250" s="13"/>
      <c r="D250" s="14">
        <f t="shared" si="27"/>
        <v>0</v>
      </c>
      <c r="E250" s="36">
        <v>232</v>
      </c>
      <c r="F250" s="37">
        <f t="shared" si="24"/>
        <v>68</v>
      </c>
      <c r="G250" s="38">
        <f t="shared" si="25"/>
        <v>37393.795692112515</v>
      </c>
      <c r="H250" s="84">
        <f t="shared" si="26"/>
        <v>578.51605075937198</v>
      </c>
      <c r="I250" s="36">
        <f t="shared" si="21"/>
        <v>55.467463609966899</v>
      </c>
      <c r="J250" s="40">
        <f t="shared" si="22"/>
        <v>523.04858714940508</v>
      </c>
      <c r="K250" s="22" t="s">
        <v>30</v>
      </c>
      <c r="L250" s="23" t="s">
        <v>35</v>
      </c>
      <c r="M250" s="81"/>
    </row>
    <row r="251" spans="2:13" ht="15.75" thickBot="1">
      <c r="B251" s="12">
        <f t="shared" si="23"/>
        <v>1.78</v>
      </c>
      <c r="C251" s="13"/>
      <c r="D251" s="14">
        <f t="shared" si="27"/>
        <v>0</v>
      </c>
      <c r="E251" s="36">
        <v>233</v>
      </c>
      <c r="F251" s="37">
        <f t="shared" si="24"/>
        <v>67</v>
      </c>
      <c r="G251" s="38">
        <f t="shared" si="25"/>
        <v>36870.747104963113</v>
      </c>
      <c r="H251" s="84">
        <f t="shared" si="26"/>
        <v>578.51605075937198</v>
      </c>
      <c r="I251" s="36">
        <f t="shared" si="21"/>
        <v>54.691608205695296</v>
      </c>
      <c r="J251" s="40">
        <f t="shared" si="22"/>
        <v>523.8244425536767</v>
      </c>
      <c r="K251" s="22" t="s">
        <v>30</v>
      </c>
      <c r="L251" s="23" t="s">
        <v>36</v>
      </c>
      <c r="M251" s="81"/>
    </row>
    <row r="252" spans="2:13" ht="15.75" thickBot="1">
      <c r="B252" s="12">
        <f t="shared" si="23"/>
        <v>1.78</v>
      </c>
      <c r="C252" s="13"/>
      <c r="D252" s="14">
        <f t="shared" si="27"/>
        <v>0</v>
      </c>
      <c r="E252" s="36">
        <v>234</v>
      </c>
      <c r="F252" s="37">
        <f t="shared" si="24"/>
        <v>66</v>
      </c>
      <c r="G252" s="38">
        <f t="shared" si="25"/>
        <v>36346.922662409437</v>
      </c>
      <c r="H252" s="84">
        <f t="shared" si="26"/>
        <v>578.51605075937198</v>
      </c>
      <c r="I252" s="36">
        <f t="shared" si="21"/>
        <v>53.914601949240669</v>
      </c>
      <c r="J252" s="40">
        <f t="shared" si="22"/>
        <v>524.60144881013127</v>
      </c>
      <c r="K252" s="22" t="s">
        <v>30</v>
      </c>
      <c r="L252" s="24" t="s">
        <v>37</v>
      </c>
      <c r="M252" s="82"/>
    </row>
    <row r="253" spans="2:13" ht="15.75" thickBot="1">
      <c r="B253" s="12">
        <f t="shared" si="23"/>
        <v>1.78</v>
      </c>
      <c r="C253" s="13"/>
      <c r="D253" s="14">
        <f t="shared" si="27"/>
        <v>0</v>
      </c>
      <c r="E253" s="36">
        <v>235</v>
      </c>
      <c r="F253" s="37">
        <f t="shared" si="24"/>
        <v>65</v>
      </c>
      <c r="G253" s="38">
        <f t="shared" si="25"/>
        <v>35822.321213599309</v>
      </c>
      <c r="H253" s="84">
        <f t="shared" si="26"/>
        <v>578.51605075937209</v>
      </c>
      <c r="I253" s="36">
        <f t="shared" si="21"/>
        <v>53.136443133505644</v>
      </c>
      <c r="J253" s="40">
        <f t="shared" si="22"/>
        <v>525.37960762586647</v>
      </c>
      <c r="K253" s="22" t="s">
        <v>30</v>
      </c>
      <c r="L253" s="22" t="s">
        <v>38</v>
      </c>
      <c r="M253" s="80">
        <v>2033</v>
      </c>
    </row>
    <row r="254" spans="2:13" ht="15.75" thickBot="1">
      <c r="B254" s="12">
        <f t="shared" si="23"/>
        <v>1.78</v>
      </c>
      <c r="C254" s="13"/>
      <c r="D254" s="14">
        <f t="shared" si="27"/>
        <v>0</v>
      </c>
      <c r="E254" s="36">
        <v>236</v>
      </c>
      <c r="F254" s="37">
        <f t="shared" si="24"/>
        <v>64</v>
      </c>
      <c r="G254" s="38">
        <f t="shared" si="25"/>
        <v>35296.941605973443</v>
      </c>
      <c r="H254" s="84">
        <f t="shared" si="26"/>
        <v>578.51605075937209</v>
      </c>
      <c r="I254" s="36">
        <f t="shared" si="21"/>
        <v>52.357130048860611</v>
      </c>
      <c r="J254" s="40">
        <f t="shared" si="22"/>
        <v>526.15892071051144</v>
      </c>
      <c r="K254" s="22" t="s">
        <v>30</v>
      </c>
      <c r="L254" s="23" t="s">
        <v>39</v>
      </c>
      <c r="M254" s="81"/>
    </row>
    <row r="255" spans="2:13" ht="15.75" thickBot="1">
      <c r="B255" s="12">
        <f t="shared" si="23"/>
        <v>1.78</v>
      </c>
      <c r="C255" s="13"/>
      <c r="D255" s="14">
        <f t="shared" si="27"/>
        <v>0</v>
      </c>
      <c r="E255" s="36">
        <v>237</v>
      </c>
      <c r="F255" s="37">
        <f t="shared" si="24"/>
        <v>63</v>
      </c>
      <c r="G255" s="38">
        <f t="shared" si="25"/>
        <v>34770.78268526293</v>
      </c>
      <c r="H255" s="84">
        <f t="shared" si="26"/>
        <v>578.51605075937198</v>
      </c>
      <c r="I255" s="36">
        <f t="shared" si="21"/>
        <v>51.576660983140016</v>
      </c>
      <c r="J255" s="40">
        <f t="shared" si="22"/>
        <v>526.93938977623202</v>
      </c>
      <c r="K255" s="22" t="s">
        <v>30</v>
      </c>
      <c r="L255" s="23" t="s">
        <v>40</v>
      </c>
      <c r="M255" s="81"/>
    </row>
    <row r="256" spans="2:13" ht="15.75" thickBot="1">
      <c r="B256" s="12">
        <f t="shared" si="23"/>
        <v>1.78</v>
      </c>
      <c r="C256" s="13"/>
      <c r="D256" s="14">
        <f t="shared" si="27"/>
        <v>0</v>
      </c>
      <c r="E256" s="36">
        <v>238</v>
      </c>
      <c r="F256" s="37">
        <f t="shared" si="24"/>
        <v>62</v>
      </c>
      <c r="G256" s="38">
        <f t="shared" si="25"/>
        <v>34243.843295486695</v>
      </c>
      <c r="H256" s="84">
        <f t="shared" si="26"/>
        <v>578.51605075937209</v>
      </c>
      <c r="I256" s="36">
        <f t="shared" si="21"/>
        <v>50.795034221638595</v>
      </c>
      <c r="J256" s="40">
        <f t="shared" si="22"/>
        <v>527.72101653773348</v>
      </c>
      <c r="K256" s="22" t="s">
        <v>30</v>
      </c>
      <c r="L256" s="23" t="s">
        <v>41</v>
      </c>
      <c r="M256" s="81"/>
    </row>
    <row r="257" spans="2:13" ht="15.75" thickBot="1">
      <c r="B257" s="12">
        <f t="shared" si="23"/>
        <v>1.78</v>
      </c>
      <c r="C257" s="13"/>
      <c r="D257" s="14">
        <f t="shared" si="27"/>
        <v>0</v>
      </c>
      <c r="E257" s="36">
        <v>239</v>
      </c>
      <c r="F257" s="37">
        <f t="shared" si="24"/>
        <v>61</v>
      </c>
      <c r="G257" s="38">
        <f t="shared" si="25"/>
        <v>33716.122278948962</v>
      </c>
      <c r="H257" s="84">
        <f t="shared" si="26"/>
        <v>578.51605075937198</v>
      </c>
      <c r="I257" s="36">
        <f t="shared" si="21"/>
        <v>50.012248047107633</v>
      </c>
      <c r="J257" s="40">
        <f t="shared" si="22"/>
        <v>528.50380271226436</v>
      </c>
      <c r="K257" s="22" t="s">
        <v>30</v>
      </c>
      <c r="L257" s="23" t="s">
        <v>42</v>
      </c>
      <c r="M257" s="81"/>
    </row>
    <row r="258" spans="2:13" ht="15.75" thickBot="1">
      <c r="B258" s="12">
        <f t="shared" si="23"/>
        <v>1.78</v>
      </c>
      <c r="C258" s="13"/>
      <c r="D258" s="14">
        <f t="shared" si="27"/>
        <v>0</v>
      </c>
      <c r="E258" s="36">
        <v>240</v>
      </c>
      <c r="F258" s="37">
        <f t="shared" si="24"/>
        <v>60</v>
      </c>
      <c r="G258" s="38">
        <f t="shared" si="25"/>
        <v>33187.618476236697</v>
      </c>
      <c r="H258" s="84">
        <f t="shared" si="26"/>
        <v>578.51605075937209</v>
      </c>
      <c r="I258" s="36">
        <f t="shared" si="21"/>
        <v>49.228300739751106</v>
      </c>
      <c r="J258" s="40">
        <f t="shared" si="22"/>
        <v>529.28775001962094</v>
      </c>
      <c r="K258" s="22" t="s">
        <v>30</v>
      </c>
      <c r="L258" s="23" t="s">
        <v>31</v>
      </c>
      <c r="M258" s="81"/>
    </row>
    <row r="259" spans="2:13" ht="15.75" thickBot="1">
      <c r="B259" s="12">
        <f t="shared" si="23"/>
        <v>1.78</v>
      </c>
      <c r="C259" s="13"/>
      <c r="D259" s="14">
        <f t="shared" si="27"/>
        <v>0</v>
      </c>
      <c r="E259" s="36">
        <v>241</v>
      </c>
      <c r="F259" s="37">
        <f t="shared" si="24"/>
        <v>59</v>
      </c>
      <c r="G259" s="38">
        <f t="shared" si="25"/>
        <v>32658.330726217078</v>
      </c>
      <c r="H259" s="84">
        <f t="shared" si="26"/>
        <v>578.51605075937209</v>
      </c>
      <c r="I259" s="36">
        <f t="shared" si="21"/>
        <v>48.443190577222005</v>
      </c>
      <c r="J259" s="40">
        <f t="shared" si="22"/>
        <v>530.07286018215007</v>
      </c>
      <c r="K259" s="22" t="s">
        <v>30</v>
      </c>
      <c r="L259" s="23" t="s">
        <v>32</v>
      </c>
      <c r="M259" s="81"/>
    </row>
    <row r="260" spans="2:13" ht="15.75" thickBot="1">
      <c r="B260" s="12">
        <f t="shared" si="23"/>
        <v>1.78</v>
      </c>
      <c r="C260" s="13"/>
      <c r="D260" s="14">
        <f t="shared" si="27"/>
        <v>0</v>
      </c>
      <c r="E260" s="36">
        <v>242</v>
      </c>
      <c r="F260" s="37">
        <f t="shared" si="24"/>
        <v>58</v>
      </c>
      <c r="G260" s="38">
        <f t="shared" si="25"/>
        <v>32128.257866034928</v>
      </c>
      <c r="H260" s="84">
        <f t="shared" si="26"/>
        <v>578.51605075937209</v>
      </c>
      <c r="I260" s="36">
        <f t="shared" si="21"/>
        <v>47.656915834618474</v>
      </c>
      <c r="J260" s="40">
        <f t="shared" si="22"/>
        <v>530.85913492475356</v>
      </c>
      <c r="K260" s="22" t="s">
        <v>30</v>
      </c>
      <c r="L260" s="23" t="s">
        <v>33</v>
      </c>
      <c r="M260" s="81"/>
    </row>
    <row r="261" spans="2:13" ht="15.75" thickBot="1">
      <c r="B261" s="12">
        <f t="shared" si="23"/>
        <v>1.78</v>
      </c>
      <c r="C261" s="13"/>
      <c r="D261" s="14">
        <f t="shared" si="27"/>
        <v>0</v>
      </c>
      <c r="E261" s="36">
        <v>243</v>
      </c>
      <c r="F261" s="37">
        <f t="shared" si="24"/>
        <v>57</v>
      </c>
      <c r="G261" s="38">
        <f t="shared" si="25"/>
        <v>31597.398731110174</v>
      </c>
      <c r="H261" s="84">
        <f t="shared" si="26"/>
        <v>578.51605075937209</v>
      </c>
      <c r="I261" s="36">
        <f t="shared" si="21"/>
        <v>46.86947478448009</v>
      </c>
      <c r="J261" s="40">
        <f t="shared" si="22"/>
        <v>531.64657597489202</v>
      </c>
      <c r="K261" s="22" t="s">
        <v>30</v>
      </c>
      <c r="L261" s="23" t="s">
        <v>34</v>
      </c>
      <c r="M261" s="81"/>
    </row>
    <row r="262" spans="2:13" ht="15.75" thickBot="1">
      <c r="B262" s="12">
        <f t="shared" si="23"/>
        <v>1.78</v>
      </c>
      <c r="C262" s="13"/>
      <c r="D262" s="14">
        <f t="shared" si="27"/>
        <v>0</v>
      </c>
      <c r="E262" s="36">
        <v>244</v>
      </c>
      <c r="F262" s="37">
        <f t="shared" si="24"/>
        <v>56</v>
      </c>
      <c r="G262" s="38">
        <f t="shared" si="25"/>
        <v>31065.75215513528</v>
      </c>
      <c r="H262" s="84">
        <f t="shared" si="26"/>
        <v>578.51605075937198</v>
      </c>
      <c r="I262" s="36">
        <f t="shared" si="21"/>
        <v>46.080865696783995</v>
      </c>
      <c r="J262" s="40">
        <f t="shared" si="22"/>
        <v>532.43518506258795</v>
      </c>
      <c r="K262" s="22" t="s">
        <v>30</v>
      </c>
      <c r="L262" s="23" t="s">
        <v>35</v>
      </c>
      <c r="M262" s="81"/>
    </row>
    <row r="263" spans="2:13" ht="15.75" thickBot="1">
      <c r="B263" s="12">
        <f t="shared" si="23"/>
        <v>1.78</v>
      </c>
      <c r="C263" s="13"/>
      <c r="D263" s="14">
        <f t="shared" si="27"/>
        <v>0</v>
      </c>
      <c r="E263" s="36">
        <v>245</v>
      </c>
      <c r="F263" s="37">
        <f t="shared" si="24"/>
        <v>55</v>
      </c>
      <c r="G263" s="38">
        <f t="shared" si="25"/>
        <v>30533.316970072694</v>
      </c>
      <c r="H263" s="84">
        <f t="shared" si="26"/>
        <v>578.51605075937198</v>
      </c>
      <c r="I263" s="36">
        <f t="shared" si="21"/>
        <v>45.291086838941162</v>
      </c>
      <c r="J263" s="40">
        <f t="shared" si="22"/>
        <v>533.22496392043081</v>
      </c>
      <c r="K263" s="22" t="s">
        <v>30</v>
      </c>
      <c r="L263" s="23" t="s">
        <v>36</v>
      </c>
      <c r="M263" s="81"/>
    </row>
    <row r="264" spans="2:13" ht="15.75" thickBot="1">
      <c r="B264" s="12">
        <f t="shared" si="23"/>
        <v>1.78</v>
      </c>
      <c r="C264" s="13"/>
      <c r="D264" s="14">
        <f t="shared" si="27"/>
        <v>0</v>
      </c>
      <c r="E264" s="36">
        <v>246</v>
      </c>
      <c r="F264" s="37">
        <f t="shared" si="24"/>
        <v>54</v>
      </c>
      <c r="G264" s="38">
        <f t="shared" si="25"/>
        <v>30000.092006152263</v>
      </c>
      <c r="H264" s="84">
        <f t="shared" si="26"/>
        <v>578.51605075937198</v>
      </c>
      <c r="I264" s="36">
        <f t="shared" si="21"/>
        <v>44.500136475792523</v>
      </c>
      <c r="J264" s="40">
        <f t="shared" si="22"/>
        <v>534.01591428357949</v>
      </c>
      <c r="K264" s="22" t="s">
        <v>30</v>
      </c>
      <c r="L264" s="24" t="s">
        <v>37</v>
      </c>
      <c r="M264" s="82"/>
    </row>
    <row r="265" spans="2:13" ht="15.75" thickBot="1">
      <c r="B265" s="12">
        <f t="shared" si="23"/>
        <v>1.78</v>
      </c>
      <c r="C265" s="13"/>
      <c r="D265" s="14">
        <f t="shared" si="27"/>
        <v>0</v>
      </c>
      <c r="E265" s="36">
        <v>247</v>
      </c>
      <c r="F265" s="37">
        <f t="shared" si="24"/>
        <v>53</v>
      </c>
      <c r="G265" s="38">
        <f t="shared" si="25"/>
        <v>29466.076091868683</v>
      </c>
      <c r="H265" s="84">
        <f t="shared" si="26"/>
        <v>578.51605075937198</v>
      </c>
      <c r="I265" s="36">
        <f t="shared" si="21"/>
        <v>43.70801286960522</v>
      </c>
      <c r="J265" s="40">
        <f t="shared" si="22"/>
        <v>534.80803788976675</v>
      </c>
      <c r="K265" s="22" t="s">
        <v>30</v>
      </c>
      <c r="L265" s="22" t="s">
        <v>38</v>
      </c>
      <c r="M265" s="80">
        <v>2034</v>
      </c>
    </row>
    <row r="266" spans="2:13" ht="15.75" thickBot="1">
      <c r="B266" s="12">
        <f t="shared" si="23"/>
        <v>1.78</v>
      </c>
      <c r="C266" s="13"/>
      <c r="D266" s="14">
        <f t="shared" si="27"/>
        <v>0</v>
      </c>
      <c r="E266" s="36">
        <v>248</v>
      </c>
      <c r="F266" s="37">
        <f t="shared" si="24"/>
        <v>52</v>
      </c>
      <c r="G266" s="38">
        <f t="shared" si="25"/>
        <v>28931.268053978914</v>
      </c>
      <c r="H266" s="84">
        <f t="shared" si="26"/>
        <v>578.51605075937198</v>
      </c>
      <c r="I266" s="36">
        <f t="shared" si="21"/>
        <v>42.914714280068722</v>
      </c>
      <c r="J266" s="40">
        <f t="shared" si="22"/>
        <v>535.6013364793032</v>
      </c>
      <c r="K266" s="22" t="s">
        <v>30</v>
      </c>
      <c r="L266" s="23" t="s">
        <v>39</v>
      </c>
      <c r="M266" s="81"/>
    </row>
    <row r="267" spans="2:13" ht="15.75" thickBot="1">
      <c r="B267" s="12">
        <f t="shared" si="23"/>
        <v>1.78</v>
      </c>
      <c r="C267" s="13"/>
      <c r="D267" s="14">
        <f t="shared" si="27"/>
        <v>0</v>
      </c>
      <c r="E267" s="36">
        <v>249</v>
      </c>
      <c r="F267" s="37">
        <f t="shared" si="24"/>
        <v>51</v>
      </c>
      <c r="G267" s="38">
        <f t="shared" si="25"/>
        <v>28395.666717499611</v>
      </c>
      <c r="H267" s="84">
        <f t="shared" si="26"/>
        <v>578.51605075937198</v>
      </c>
      <c r="I267" s="36">
        <f t="shared" si="21"/>
        <v>42.12023896429109</v>
      </c>
      <c r="J267" s="40">
        <f t="shared" si="22"/>
        <v>536.39581179508093</v>
      </c>
      <c r="K267" s="22" t="s">
        <v>30</v>
      </c>
      <c r="L267" s="23" t="s">
        <v>40</v>
      </c>
      <c r="M267" s="81"/>
    </row>
    <row r="268" spans="2:13" ht="15.75" thickBot="1">
      <c r="B268" s="12">
        <f t="shared" si="23"/>
        <v>1.78</v>
      </c>
      <c r="C268" s="13"/>
      <c r="D268" s="14">
        <f t="shared" si="27"/>
        <v>0</v>
      </c>
      <c r="E268" s="36">
        <v>250</v>
      </c>
      <c r="F268" s="37">
        <f t="shared" si="24"/>
        <v>50</v>
      </c>
      <c r="G268" s="38">
        <f t="shared" si="25"/>
        <v>27859.270905704529</v>
      </c>
      <c r="H268" s="84">
        <f t="shared" si="26"/>
        <v>578.51605075937198</v>
      </c>
      <c r="I268" s="36">
        <f t="shared" si="21"/>
        <v>41.324585176795054</v>
      </c>
      <c r="J268" s="40">
        <f t="shared" si="22"/>
        <v>537.19146558257694</v>
      </c>
      <c r="K268" s="22" t="s">
        <v>30</v>
      </c>
      <c r="L268" s="23" t="s">
        <v>41</v>
      </c>
      <c r="M268" s="81"/>
    </row>
    <row r="269" spans="2:13" ht="15.75" thickBot="1">
      <c r="B269" s="12">
        <f t="shared" si="23"/>
        <v>1.78</v>
      </c>
      <c r="C269" s="13"/>
      <c r="D269" s="14">
        <f t="shared" si="27"/>
        <v>0</v>
      </c>
      <c r="E269" s="36">
        <v>251</v>
      </c>
      <c r="F269" s="37">
        <f t="shared" si="24"/>
        <v>49</v>
      </c>
      <c r="G269" s="38">
        <f t="shared" si="25"/>
        <v>27322.07944012195</v>
      </c>
      <c r="H269" s="84">
        <f t="shared" si="26"/>
        <v>578.51605075937198</v>
      </c>
      <c r="I269" s="36">
        <f t="shared" si="21"/>
        <v>40.527751169514225</v>
      </c>
      <c r="J269" s="40">
        <f t="shared" si="22"/>
        <v>537.98829958985777</v>
      </c>
      <c r="K269" s="22" t="s">
        <v>30</v>
      </c>
      <c r="L269" s="23" t="s">
        <v>42</v>
      </c>
      <c r="M269" s="81"/>
    </row>
    <row r="270" spans="2:13" ht="15.75" thickBot="1">
      <c r="B270" s="12">
        <f t="shared" si="23"/>
        <v>1.78</v>
      </c>
      <c r="C270" s="13"/>
      <c r="D270" s="14">
        <f t="shared" si="27"/>
        <v>0</v>
      </c>
      <c r="E270" s="36">
        <v>252</v>
      </c>
      <c r="F270" s="37">
        <f t="shared" si="24"/>
        <v>48</v>
      </c>
      <c r="G270" s="38">
        <f t="shared" si="25"/>
        <v>26784.091140532091</v>
      </c>
      <c r="H270" s="84">
        <f t="shared" si="26"/>
        <v>578.51605075937198</v>
      </c>
      <c r="I270" s="36">
        <f t="shared" si="21"/>
        <v>39.729735191789274</v>
      </c>
      <c r="J270" s="40">
        <f t="shared" si="22"/>
        <v>538.78631556758273</v>
      </c>
      <c r="K270" s="22" t="s">
        <v>30</v>
      </c>
      <c r="L270" s="23" t="s">
        <v>31</v>
      </c>
      <c r="M270" s="81"/>
    </row>
    <row r="271" spans="2:13" ht="15.75" thickBot="1">
      <c r="B271" s="12">
        <f t="shared" si="23"/>
        <v>1.78</v>
      </c>
      <c r="C271" s="13"/>
      <c r="D271" s="14">
        <f t="shared" si="27"/>
        <v>0</v>
      </c>
      <c r="E271" s="36">
        <v>253</v>
      </c>
      <c r="F271" s="37">
        <f t="shared" si="24"/>
        <v>47</v>
      </c>
      <c r="G271" s="38">
        <f t="shared" si="25"/>
        <v>26245.304824964507</v>
      </c>
      <c r="H271" s="84">
        <f t="shared" si="26"/>
        <v>578.51605075937186</v>
      </c>
      <c r="I271" s="36">
        <f t="shared" si="21"/>
        <v>38.930535490364015</v>
      </c>
      <c r="J271" s="40">
        <f t="shared" si="22"/>
        <v>539.58551526900783</v>
      </c>
      <c r="K271" s="22" t="s">
        <v>30</v>
      </c>
      <c r="L271" s="23" t="s">
        <v>32</v>
      </c>
      <c r="M271" s="81"/>
    </row>
    <row r="272" spans="2:13" ht="15.75" thickBot="1">
      <c r="B272" s="12">
        <f t="shared" si="23"/>
        <v>1.78</v>
      </c>
      <c r="C272" s="13"/>
      <c r="D272" s="14">
        <f t="shared" si="27"/>
        <v>0</v>
      </c>
      <c r="E272" s="36">
        <v>254</v>
      </c>
      <c r="F272" s="37">
        <f t="shared" si="24"/>
        <v>46</v>
      </c>
      <c r="G272" s="38">
        <f t="shared" si="25"/>
        <v>25705.719309695498</v>
      </c>
      <c r="H272" s="84">
        <f t="shared" si="26"/>
        <v>578.51605075937175</v>
      </c>
      <c r="I272" s="36">
        <f t="shared" si="21"/>
        <v>38.130150309381655</v>
      </c>
      <c r="J272" s="40">
        <f t="shared" si="22"/>
        <v>540.38590044999012</v>
      </c>
      <c r="K272" s="22" t="s">
        <v>30</v>
      </c>
      <c r="L272" s="23" t="s">
        <v>33</v>
      </c>
      <c r="M272" s="81"/>
    </row>
    <row r="273" spans="2:13" ht="15.75" thickBot="1">
      <c r="B273" s="12">
        <f t="shared" si="23"/>
        <v>1.78</v>
      </c>
      <c r="C273" s="13"/>
      <c r="D273" s="14">
        <f t="shared" si="27"/>
        <v>0</v>
      </c>
      <c r="E273" s="36">
        <v>255</v>
      </c>
      <c r="F273" s="37">
        <f t="shared" si="24"/>
        <v>45</v>
      </c>
      <c r="G273" s="38">
        <f t="shared" si="25"/>
        <v>25165.333409245508</v>
      </c>
      <c r="H273" s="84">
        <f t="shared" si="26"/>
        <v>578.51605075937186</v>
      </c>
      <c r="I273" s="36">
        <f t="shared" si="21"/>
        <v>37.328577890380842</v>
      </c>
      <c r="J273" s="40">
        <f t="shared" si="22"/>
        <v>541.18747286899099</v>
      </c>
      <c r="K273" s="22" t="s">
        <v>30</v>
      </c>
      <c r="L273" s="23" t="s">
        <v>34</v>
      </c>
      <c r="M273" s="81"/>
    </row>
    <row r="274" spans="2:13" ht="15.75" thickBot="1">
      <c r="B274" s="12">
        <f t="shared" si="23"/>
        <v>1.78</v>
      </c>
      <c r="C274" s="13"/>
      <c r="D274" s="14">
        <f t="shared" si="27"/>
        <v>0</v>
      </c>
      <c r="E274" s="36">
        <v>256</v>
      </c>
      <c r="F274" s="37">
        <f t="shared" si="24"/>
        <v>44</v>
      </c>
      <c r="G274" s="38">
        <f t="shared" si="25"/>
        <v>24624.145936376517</v>
      </c>
      <c r="H274" s="84">
        <f t="shared" si="26"/>
        <v>578.51605075937186</v>
      </c>
      <c r="I274" s="36">
        <f t="shared" ref="I274:I317" si="28">IF(ISERR(+G274*B274/$C$11/100)=1,0,G274*B274/$C$11/100)</f>
        <v>36.525816472291829</v>
      </c>
      <c r="J274" s="40">
        <f t="shared" ref="J274:J317" si="29">IF(ISERR(+H274-I274)=1,0,H274-I274)</f>
        <v>541.99023428708006</v>
      </c>
      <c r="K274" s="22" t="s">
        <v>30</v>
      </c>
      <c r="L274" s="23" t="s">
        <v>35</v>
      </c>
      <c r="M274" s="81"/>
    </row>
    <row r="275" spans="2:13" ht="15.75" thickBot="1">
      <c r="B275" s="12">
        <f t="shared" ref="B275:B317" si="30">B274</f>
        <v>1.78</v>
      </c>
      <c r="C275" s="13"/>
      <c r="D275" s="14">
        <f t="shared" si="27"/>
        <v>0</v>
      </c>
      <c r="E275" s="36">
        <v>257</v>
      </c>
      <c r="F275" s="37">
        <f t="shared" ref="F275:F338" si="31">(-LOG(1-((G275-C275)*B275/100/$C$11/H274))/(LOG(1+(B275/$C$11/100)))*(D275&lt;&gt;0))+(F274-1)*(D275=0)</f>
        <v>43</v>
      </c>
      <c r="G275" s="38">
        <f t="shared" ref="G275:G317" si="32">(G274-J274-C274)*(F274&gt;1)</f>
        <v>24082.155702089436</v>
      </c>
      <c r="H275" s="84">
        <f t="shared" ref="H275:H338" si="33">PMT(B275/100/$C$11,F275,-G275)*(D275=0)+H274*(D275&lt;&gt;0)</f>
        <v>578.51605075937186</v>
      </c>
      <c r="I275" s="36">
        <f t="shared" si="28"/>
        <v>35.721864291432667</v>
      </c>
      <c r="J275" s="40">
        <f t="shared" si="29"/>
        <v>542.7941864679392</v>
      </c>
      <c r="K275" s="22" t="s">
        <v>30</v>
      </c>
      <c r="L275" s="23" t="s">
        <v>36</v>
      </c>
      <c r="M275" s="81"/>
    </row>
    <row r="276" spans="2:13" ht="15.75" thickBot="1">
      <c r="B276" s="12">
        <f t="shared" si="30"/>
        <v>1.78</v>
      </c>
      <c r="C276" s="13"/>
      <c r="D276" s="14">
        <f t="shared" ref="D276:D317" si="34">+D275</f>
        <v>0</v>
      </c>
      <c r="E276" s="36">
        <v>258</v>
      </c>
      <c r="F276" s="37">
        <f t="shared" si="31"/>
        <v>42</v>
      </c>
      <c r="G276" s="38">
        <f t="shared" si="32"/>
        <v>23539.361515621498</v>
      </c>
      <c r="H276" s="84">
        <f t="shared" si="33"/>
        <v>578.51605075937186</v>
      </c>
      <c r="I276" s="36">
        <f t="shared" si="28"/>
        <v>34.91671958150522</v>
      </c>
      <c r="J276" s="40">
        <f t="shared" si="29"/>
        <v>543.59933117786659</v>
      </c>
      <c r="K276" s="22" t="s">
        <v>30</v>
      </c>
      <c r="L276" s="24" t="s">
        <v>37</v>
      </c>
      <c r="M276" s="82"/>
    </row>
    <row r="277" spans="2:13" ht="15.75" thickBot="1">
      <c r="B277" s="12">
        <f t="shared" si="30"/>
        <v>1.78</v>
      </c>
      <c r="C277" s="13"/>
      <c r="D277" s="14">
        <f t="shared" si="34"/>
        <v>0</v>
      </c>
      <c r="E277" s="36">
        <v>259</v>
      </c>
      <c r="F277" s="37">
        <f t="shared" si="31"/>
        <v>41</v>
      </c>
      <c r="G277" s="38">
        <f t="shared" si="32"/>
        <v>22995.762184443633</v>
      </c>
      <c r="H277" s="84">
        <f t="shared" si="33"/>
        <v>578.51605075937198</v>
      </c>
      <c r="I277" s="36">
        <f t="shared" si="28"/>
        <v>34.110380573591385</v>
      </c>
      <c r="J277" s="40">
        <f t="shared" si="29"/>
        <v>544.40567018578054</v>
      </c>
      <c r="K277" s="22" t="s">
        <v>30</v>
      </c>
      <c r="L277" s="22" t="s">
        <v>38</v>
      </c>
      <c r="M277" s="80">
        <v>2035</v>
      </c>
    </row>
    <row r="278" spans="2:13" ht="15.75" thickBot="1">
      <c r="B278" s="12">
        <f t="shared" si="30"/>
        <v>1.78</v>
      </c>
      <c r="C278" s="13"/>
      <c r="D278" s="14">
        <f t="shared" si="34"/>
        <v>0</v>
      </c>
      <c r="E278" s="36">
        <v>260</v>
      </c>
      <c r="F278" s="37">
        <f t="shared" si="31"/>
        <v>40</v>
      </c>
      <c r="G278" s="38">
        <f t="shared" si="32"/>
        <v>22451.356514257852</v>
      </c>
      <c r="H278" s="84">
        <f t="shared" si="33"/>
        <v>578.51605075937186</v>
      </c>
      <c r="I278" s="36">
        <f t="shared" si="28"/>
        <v>33.302845496149146</v>
      </c>
      <c r="J278" s="40">
        <f t="shared" si="29"/>
        <v>545.21320526322268</v>
      </c>
      <c r="K278" s="22" t="s">
        <v>30</v>
      </c>
      <c r="L278" s="23" t="s">
        <v>39</v>
      </c>
      <c r="M278" s="81"/>
    </row>
    <row r="279" spans="2:13" ht="15.75" thickBot="1">
      <c r="B279" s="12">
        <f t="shared" si="30"/>
        <v>1.78</v>
      </c>
      <c r="C279" s="13"/>
      <c r="D279" s="14">
        <f t="shared" si="34"/>
        <v>0</v>
      </c>
      <c r="E279" s="36">
        <v>261</v>
      </c>
      <c r="F279" s="37">
        <f t="shared" si="31"/>
        <v>39</v>
      </c>
      <c r="G279" s="38">
        <f t="shared" si="32"/>
        <v>21906.143308994629</v>
      </c>
      <c r="H279" s="84">
        <f t="shared" si="33"/>
        <v>578.51605075937186</v>
      </c>
      <c r="I279" s="36">
        <f t="shared" si="28"/>
        <v>32.4941125750087</v>
      </c>
      <c r="J279" s="40">
        <f t="shared" si="29"/>
        <v>546.02193818436319</v>
      </c>
      <c r="K279" s="22" t="s">
        <v>30</v>
      </c>
      <c r="L279" s="23" t="s">
        <v>40</v>
      </c>
      <c r="M279" s="81"/>
    </row>
    <row r="280" spans="2:13" ht="15.75" thickBot="1">
      <c r="B280" s="12">
        <f t="shared" si="30"/>
        <v>1.78</v>
      </c>
      <c r="C280" s="13"/>
      <c r="D280" s="14">
        <f t="shared" si="34"/>
        <v>0</v>
      </c>
      <c r="E280" s="36">
        <v>262</v>
      </c>
      <c r="F280" s="37">
        <f t="shared" si="31"/>
        <v>38</v>
      </c>
      <c r="G280" s="38">
        <f t="shared" si="32"/>
        <v>21360.121370810266</v>
      </c>
      <c r="H280" s="84">
        <f t="shared" si="33"/>
        <v>578.51605075937198</v>
      </c>
      <c r="I280" s="36">
        <f t="shared" si="28"/>
        <v>31.684180033368563</v>
      </c>
      <c r="J280" s="40">
        <f t="shared" si="29"/>
        <v>546.83187072600344</v>
      </c>
      <c r="K280" s="22" t="s">
        <v>30</v>
      </c>
      <c r="L280" s="23" t="s">
        <v>41</v>
      </c>
      <c r="M280" s="81"/>
    </row>
    <row r="281" spans="2:13" ht="15.75" thickBot="1">
      <c r="B281" s="12">
        <f t="shared" si="30"/>
        <v>1.78</v>
      </c>
      <c r="C281" s="13"/>
      <c r="D281" s="14">
        <f t="shared" si="34"/>
        <v>0</v>
      </c>
      <c r="E281" s="36">
        <v>263</v>
      </c>
      <c r="F281" s="37">
        <f t="shared" si="31"/>
        <v>37</v>
      </c>
      <c r="G281" s="38">
        <f t="shared" si="32"/>
        <v>20813.289500084262</v>
      </c>
      <c r="H281" s="84">
        <f t="shared" si="33"/>
        <v>578.51605075937186</v>
      </c>
      <c r="I281" s="36">
        <f t="shared" si="28"/>
        <v>30.873046091791657</v>
      </c>
      <c r="J281" s="40">
        <f t="shared" si="29"/>
        <v>547.64300466758016</v>
      </c>
      <c r="K281" s="22" t="s">
        <v>30</v>
      </c>
      <c r="L281" s="23" t="s">
        <v>42</v>
      </c>
      <c r="M281" s="81"/>
    </row>
    <row r="282" spans="2:13" ht="15.75" thickBot="1">
      <c r="B282" s="12">
        <f t="shared" si="30"/>
        <v>1.78</v>
      </c>
      <c r="C282" s="13"/>
      <c r="D282" s="14">
        <f t="shared" si="34"/>
        <v>0</v>
      </c>
      <c r="E282" s="36">
        <v>264</v>
      </c>
      <c r="F282" s="37">
        <f t="shared" si="31"/>
        <v>36</v>
      </c>
      <c r="G282" s="38">
        <f t="shared" si="32"/>
        <v>20265.64649541668</v>
      </c>
      <c r="H282" s="84">
        <f t="shared" si="33"/>
        <v>578.51605075937198</v>
      </c>
      <c r="I282" s="36">
        <f t="shared" si="28"/>
        <v>30.060708968201411</v>
      </c>
      <c r="J282" s="40">
        <f t="shared" si="29"/>
        <v>548.45534179117055</v>
      </c>
      <c r="K282" s="22" t="s">
        <v>30</v>
      </c>
      <c r="L282" s="23" t="s">
        <v>31</v>
      </c>
      <c r="M282" s="81"/>
    </row>
    <row r="283" spans="2:13" ht="15.75" thickBot="1">
      <c r="B283" s="12">
        <f t="shared" si="30"/>
        <v>1.78</v>
      </c>
      <c r="C283" s="13"/>
      <c r="D283" s="14">
        <f t="shared" si="34"/>
        <v>0</v>
      </c>
      <c r="E283" s="36">
        <v>265</v>
      </c>
      <c r="F283" s="37">
        <f t="shared" si="31"/>
        <v>35</v>
      </c>
      <c r="G283" s="38">
        <f t="shared" si="32"/>
        <v>19717.19115362551</v>
      </c>
      <c r="H283" s="84">
        <f t="shared" si="33"/>
        <v>578.51605075937186</v>
      </c>
      <c r="I283" s="36">
        <f t="shared" si="28"/>
        <v>29.247166877877838</v>
      </c>
      <c r="J283" s="40">
        <f t="shared" si="29"/>
        <v>549.26888388149405</v>
      </c>
      <c r="K283" s="22" t="s">
        <v>30</v>
      </c>
      <c r="L283" s="23" t="s">
        <v>32</v>
      </c>
      <c r="M283" s="81"/>
    </row>
    <row r="284" spans="2:13" ht="15.75" thickBot="1">
      <c r="B284" s="12">
        <f t="shared" si="30"/>
        <v>1.78</v>
      </c>
      <c r="C284" s="13"/>
      <c r="D284" s="14">
        <f t="shared" si="34"/>
        <v>0</v>
      </c>
      <c r="E284" s="36">
        <v>266</v>
      </c>
      <c r="F284" s="37">
        <f t="shared" si="31"/>
        <v>34</v>
      </c>
      <c r="G284" s="38">
        <f t="shared" si="32"/>
        <v>19167.922269744016</v>
      </c>
      <c r="H284" s="84">
        <f t="shared" si="33"/>
        <v>578.51605075937198</v>
      </c>
      <c r="I284" s="36">
        <f t="shared" si="28"/>
        <v>28.432418033453629</v>
      </c>
      <c r="J284" s="40">
        <f t="shared" si="29"/>
        <v>550.08363272591839</v>
      </c>
      <c r="K284" s="22" t="s">
        <v>30</v>
      </c>
      <c r="L284" s="23" t="s">
        <v>33</v>
      </c>
      <c r="M284" s="81"/>
    </row>
    <row r="285" spans="2:13" ht="15.75" thickBot="1">
      <c r="B285" s="12">
        <f t="shared" si="30"/>
        <v>1.78</v>
      </c>
      <c r="C285" s="13"/>
      <c r="D285" s="14">
        <f t="shared" si="34"/>
        <v>0</v>
      </c>
      <c r="E285" s="36">
        <v>267</v>
      </c>
      <c r="F285" s="37">
        <f t="shared" si="31"/>
        <v>33</v>
      </c>
      <c r="G285" s="38">
        <f t="shared" si="32"/>
        <v>18617.8386370181</v>
      </c>
      <c r="H285" s="84">
        <f t="shared" si="33"/>
        <v>578.51605075937198</v>
      </c>
      <c r="I285" s="36">
        <f t="shared" si="28"/>
        <v>27.61646064491018</v>
      </c>
      <c r="J285" s="40">
        <f t="shared" si="29"/>
        <v>550.89959011446183</v>
      </c>
      <c r="K285" s="22" t="s">
        <v>30</v>
      </c>
      <c r="L285" s="23" t="s">
        <v>34</v>
      </c>
      <c r="M285" s="81"/>
    </row>
    <row r="286" spans="2:13" ht="15.75" thickBot="1">
      <c r="B286" s="12">
        <f t="shared" si="30"/>
        <v>1.78</v>
      </c>
      <c r="C286" s="13"/>
      <c r="D286" s="14">
        <f t="shared" si="34"/>
        <v>0</v>
      </c>
      <c r="E286" s="36">
        <v>268</v>
      </c>
      <c r="F286" s="37">
        <f t="shared" si="31"/>
        <v>32</v>
      </c>
      <c r="G286" s="38">
        <f t="shared" si="32"/>
        <v>18066.939046903637</v>
      </c>
      <c r="H286" s="84">
        <f t="shared" si="33"/>
        <v>578.51605075937186</v>
      </c>
      <c r="I286" s="36">
        <f t="shared" si="28"/>
        <v>26.79929291957373</v>
      </c>
      <c r="J286" s="40">
        <f t="shared" si="29"/>
        <v>551.71675783979811</v>
      </c>
      <c r="K286" s="22" t="s">
        <v>30</v>
      </c>
      <c r="L286" s="23" t="s">
        <v>35</v>
      </c>
      <c r="M286" s="81"/>
    </row>
    <row r="287" spans="2:13" ht="15.75" thickBot="1">
      <c r="B287" s="12">
        <f t="shared" si="30"/>
        <v>1.78</v>
      </c>
      <c r="C287" s="13"/>
      <c r="D287" s="14">
        <f t="shared" si="34"/>
        <v>0</v>
      </c>
      <c r="E287" s="36">
        <v>269</v>
      </c>
      <c r="F287" s="37">
        <f t="shared" si="31"/>
        <v>31</v>
      </c>
      <c r="G287" s="38">
        <f t="shared" si="32"/>
        <v>17515.22228906384</v>
      </c>
      <c r="H287" s="84">
        <f t="shared" si="33"/>
        <v>578.51605075937198</v>
      </c>
      <c r="I287" s="36">
        <f t="shared" si="28"/>
        <v>25.980913062111362</v>
      </c>
      <c r="J287" s="40">
        <f t="shared" si="29"/>
        <v>552.53513769726067</v>
      </c>
      <c r="K287" s="22" t="s">
        <v>30</v>
      </c>
      <c r="L287" s="23" t="s">
        <v>36</v>
      </c>
      <c r="M287" s="81"/>
    </row>
    <row r="288" spans="2:13" ht="15.75" thickBot="1">
      <c r="B288" s="12">
        <f t="shared" si="30"/>
        <v>1.78</v>
      </c>
      <c r="C288" s="13"/>
      <c r="D288" s="14">
        <f t="shared" si="34"/>
        <v>0</v>
      </c>
      <c r="E288" s="36">
        <v>270</v>
      </c>
      <c r="F288" s="37">
        <f t="shared" si="31"/>
        <v>30</v>
      </c>
      <c r="G288" s="38">
        <f t="shared" si="32"/>
        <v>16962.687151366579</v>
      </c>
      <c r="H288" s="84">
        <f t="shared" si="33"/>
        <v>578.51605075937186</v>
      </c>
      <c r="I288" s="36">
        <f t="shared" si="28"/>
        <v>25.161319274527091</v>
      </c>
      <c r="J288" s="40">
        <f t="shared" si="29"/>
        <v>553.35473148484482</v>
      </c>
      <c r="K288" s="22" t="s">
        <v>30</v>
      </c>
      <c r="L288" s="24" t="s">
        <v>37</v>
      </c>
      <c r="M288" s="82"/>
    </row>
    <row r="289" spans="2:13" ht="15.75" thickBot="1">
      <c r="B289" s="12">
        <f t="shared" si="30"/>
        <v>1.78</v>
      </c>
      <c r="C289" s="13"/>
      <c r="D289" s="14">
        <f t="shared" si="34"/>
        <v>0</v>
      </c>
      <c r="E289" s="36">
        <v>271</v>
      </c>
      <c r="F289" s="37">
        <f t="shared" si="31"/>
        <v>29</v>
      </c>
      <c r="G289" s="38">
        <f t="shared" si="32"/>
        <v>16409.332419881735</v>
      </c>
      <c r="H289" s="84">
        <f t="shared" si="33"/>
        <v>578.51605075937198</v>
      </c>
      <c r="I289" s="36">
        <f t="shared" si="28"/>
        <v>24.340509756157907</v>
      </c>
      <c r="J289" s="40">
        <f t="shared" si="29"/>
        <v>554.17554100321411</v>
      </c>
      <c r="K289" s="22" t="s">
        <v>30</v>
      </c>
      <c r="L289" s="22" t="s">
        <v>38</v>
      </c>
      <c r="M289" s="80">
        <v>2036</v>
      </c>
    </row>
    <row r="290" spans="2:13" ht="15.75" thickBot="1">
      <c r="B290" s="12">
        <f t="shared" si="30"/>
        <v>1.78</v>
      </c>
      <c r="C290" s="13"/>
      <c r="D290" s="14">
        <f t="shared" si="34"/>
        <v>0</v>
      </c>
      <c r="E290" s="36">
        <v>272</v>
      </c>
      <c r="F290" s="37">
        <f t="shared" si="31"/>
        <v>28</v>
      </c>
      <c r="G290" s="38">
        <f t="shared" si="32"/>
        <v>15855.156878878521</v>
      </c>
      <c r="H290" s="84">
        <f t="shared" si="33"/>
        <v>578.51605075937198</v>
      </c>
      <c r="I290" s="36">
        <f t="shared" si="28"/>
        <v>23.518482703669807</v>
      </c>
      <c r="J290" s="40">
        <f t="shared" si="29"/>
        <v>554.99756805570212</v>
      </c>
      <c r="K290" s="22" t="s">
        <v>30</v>
      </c>
      <c r="L290" s="23" t="s">
        <v>39</v>
      </c>
      <c r="M290" s="81"/>
    </row>
    <row r="291" spans="2:13" ht="15.75" thickBot="1">
      <c r="B291" s="12">
        <f t="shared" si="30"/>
        <v>1.78</v>
      </c>
      <c r="C291" s="13"/>
      <c r="D291" s="14">
        <f t="shared" si="34"/>
        <v>0</v>
      </c>
      <c r="E291" s="36">
        <v>273</v>
      </c>
      <c r="F291" s="37">
        <f t="shared" si="31"/>
        <v>27</v>
      </c>
      <c r="G291" s="38">
        <f t="shared" si="32"/>
        <v>15300.159310822819</v>
      </c>
      <c r="H291" s="84">
        <f t="shared" si="33"/>
        <v>578.51605075937198</v>
      </c>
      <c r="I291" s="36">
        <f t="shared" si="28"/>
        <v>22.695236311053851</v>
      </c>
      <c r="J291" s="40">
        <f t="shared" si="29"/>
        <v>555.82081444831817</v>
      </c>
      <c r="K291" s="22" t="s">
        <v>30</v>
      </c>
      <c r="L291" s="23" t="s">
        <v>40</v>
      </c>
      <c r="M291" s="81"/>
    </row>
    <row r="292" spans="2:13" ht="15.75" thickBot="1">
      <c r="B292" s="12">
        <f t="shared" si="30"/>
        <v>1.78</v>
      </c>
      <c r="C292" s="13"/>
      <c r="D292" s="14">
        <f t="shared" si="34"/>
        <v>0</v>
      </c>
      <c r="E292" s="36">
        <v>274</v>
      </c>
      <c r="F292" s="37">
        <f t="shared" si="31"/>
        <v>26</v>
      </c>
      <c r="G292" s="38">
        <f t="shared" si="32"/>
        <v>14744.338496374501</v>
      </c>
      <c r="H292" s="84">
        <f t="shared" si="33"/>
        <v>578.51605075937198</v>
      </c>
      <c r="I292" s="36">
        <f t="shared" si="28"/>
        <v>21.870768769622178</v>
      </c>
      <c r="J292" s="40">
        <f t="shared" si="29"/>
        <v>556.64528198974983</v>
      </c>
      <c r="K292" s="22" t="s">
        <v>30</v>
      </c>
      <c r="L292" s="23" t="s">
        <v>41</v>
      </c>
      <c r="M292" s="81"/>
    </row>
    <row r="293" spans="2:13" ht="15.75" thickBot="1">
      <c r="B293" s="12">
        <f t="shared" si="30"/>
        <v>1.78</v>
      </c>
      <c r="C293" s="13"/>
      <c r="D293" s="14">
        <f t="shared" si="34"/>
        <v>0</v>
      </c>
      <c r="E293" s="36">
        <v>275</v>
      </c>
      <c r="F293" s="37">
        <f t="shared" si="31"/>
        <v>25</v>
      </c>
      <c r="G293" s="38">
        <f t="shared" si="32"/>
        <v>14187.693214384752</v>
      </c>
      <c r="H293" s="84">
        <f t="shared" si="33"/>
        <v>578.51605075937198</v>
      </c>
      <c r="I293" s="36">
        <f t="shared" si="28"/>
        <v>21.045078268004048</v>
      </c>
      <c r="J293" s="40">
        <f t="shared" si="29"/>
        <v>557.47097249136789</v>
      </c>
      <c r="K293" s="22" t="s">
        <v>30</v>
      </c>
      <c r="L293" s="23" t="s">
        <v>42</v>
      </c>
      <c r="M293" s="81"/>
    </row>
    <row r="294" spans="2:13" ht="15.75" thickBot="1">
      <c r="B294" s="12">
        <f t="shared" si="30"/>
        <v>1.78</v>
      </c>
      <c r="C294" s="13"/>
      <c r="D294" s="14">
        <f t="shared" si="34"/>
        <v>0</v>
      </c>
      <c r="E294" s="36">
        <v>276</v>
      </c>
      <c r="F294" s="37">
        <f t="shared" si="31"/>
        <v>24</v>
      </c>
      <c r="G294" s="38">
        <f t="shared" si="32"/>
        <v>13630.222241893383</v>
      </c>
      <c r="H294" s="84">
        <f t="shared" si="33"/>
        <v>578.51605075937198</v>
      </c>
      <c r="I294" s="36">
        <f t="shared" si="28"/>
        <v>20.218162992141853</v>
      </c>
      <c r="J294" s="40">
        <f t="shared" si="29"/>
        <v>558.29788776723012</v>
      </c>
      <c r="K294" s="22" t="s">
        <v>30</v>
      </c>
      <c r="L294" s="23" t="s">
        <v>31</v>
      </c>
      <c r="M294" s="81"/>
    </row>
    <row r="295" spans="2:13" ht="15.75" thickBot="1">
      <c r="B295" s="12">
        <f t="shared" si="30"/>
        <v>1.78</v>
      </c>
      <c r="C295" s="13"/>
      <c r="D295" s="14">
        <f t="shared" si="34"/>
        <v>0</v>
      </c>
      <c r="E295" s="36">
        <v>277</v>
      </c>
      <c r="F295" s="37">
        <f t="shared" si="31"/>
        <v>23</v>
      </c>
      <c r="G295" s="38">
        <f t="shared" si="32"/>
        <v>13071.924354126153</v>
      </c>
      <c r="H295" s="84">
        <f t="shared" si="33"/>
        <v>578.51605075937198</v>
      </c>
      <c r="I295" s="36">
        <f t="shared" si="28"/>
        <v>19.390021125287127</v>
      </c>
      <c r="J295" s="40">
        <f t="shared" si="29"/>
        <v>559.12602963408483</v>
      </c>
      <c r="K295" s="22" t="s">
        <v>30</v>
      </c>
      <c r="L295" s="23" t="s">
        <v>32</v>
      </c>
      <c r="M295" s="81"/>
    </row>
    <row r="296" spans="2:13" ht="15.75" thickBot="1">
      <c r="B296" s="12">
        <f t="shared" si="30"/>
        <v>1.78</v>
      </c>
      <c r="C296" s="13"/>
      <c r="D296" s="14">
        <f t="shared" si="34"/>
        <v>0</v>
      </c>
      <c r="E296" s="36">
        <v>278</v>
      </c>
      <c r="F296" s="37">
        <f t="shared" si="31"/>
        <v>22</v>
      </c>
      <c r="G296" s="38">
        <f t="shared" si="32"/>
        <v>12512.798324492069</v>
      </c>
      <c r="H296" s="84">
        <f t="shared" si="33"/>
        <v>578.51605075937198</v>
      </c>
      <c r="I296" s="36">
        <f t="shared" si="28"/>
        <v>18.56065084799657</v>
      </c>
      <c r="J296" s="40">
        <f t="shared" si="29"/>
        <v>559.95539991137537</v>
      </c>
      <c r="K296" s="22" t="s">
        <v>30</v>
      </c>
      <c r="L296" s="23" t="s">
        <v>33</v>
      </c>
      <c r="M296" s="81"/>
    </row>
    <row r="297" spans="2:13" ht="15.75" thickBot="1">
      <c r="B297" s="12">
        <f t="shared" si="30"/>
        <v>1.78</v>
      </c>
      <c r="C297" s="13"/>
      <c r="D297" s="14">
        <f t="shared" si="34"/>
        <v>0</v>
      </c>
      <c r="E297" s="36">
        <v>279</v>
      </c>
      <c r="F297" s="37">
        <f t="shared" si="31"/>
        <v>21</v>
      </c>
      <c r="G297" s="38">
        <f t="shared" si="32"/>
        <v>11952.842924580693</v>
      </c>
      <c r="H297" s="84">
        <f t="shared" si="33"/>
        <v>578.51605075937198</v>
      </c>
      <c r="I297" s="36">
        <f t="shared" si="28"/>
        <v>17.730050338128027</v>
      </c>
      <c r="J297" s="40">
        <f t="shared" si="29"/>
        <v>560.7860004212439</v>
      </c>
      <c r="K297" s="22" t="s">
        <v>30</v>
      </c>
      <c r="L297" s="23" t="s">
        <v>34</v>
      </c>
      <c r="M297" s="81"/>
    </row>
    <row r="298" spans="2:13" ht="15.75" thickBot="1">
      <c r="B298" s="12">
        <f t="shared" si="30"/>
        <v>1.78</v>
      </c>
      <c r="C298" s="13"/>
      <c r="D298" s="14">
        <f t="shared" si="34"/>
        <v>0</v>
      </c>
      <c r="E298" s="36">
        <v>280</v>
      </c>
      <c r="F298" s="37">
        <f t="shared" si="31"/>
        <v>20</v>
      </c>
      <c r="G298" s="38">
        <f t="shared" si="32"/>
        <v>11392.056924159449</v>
      </c>
      <c r="H298" s="84">
        <f t="shared" si="33"/>
        <v>578.51605075937198</v>
      </c>
      <c r="I298" s="36">
        <f t="shared" si="28"/>
        <v>16.898217770836517</v>
      </c>
      <c r="J298" s="40">
        <f t="shared" si="29"/>
        <v>561.6178329885355</v>
      </c>
      <c r="K298" s="22" t="s">
        <v>30</v>
      </c>
      <c r="L298" s="23" t="s">
        <v>35</v>
      </c>
      <c r="M298" s="81"/>
    </row>
    <row r="299" spans="2:13" ht="15.75" thickBot="1">
      <c r="B299" s="12">
        <f t="shared" si="30"/>
        <v>1.78</v>
      </c>
      <c r="C299" s="13"/>
      <c r="D299" s="14">
        <f t="shared" si="34"/>
        <v>0</v>
      </c>
      <c r="E299" s="36">
        <v>281</v>
      </c>
      <c r="F299" s="37">
        <f t="shared" si="31"/>
        <v>19</v>
      </c>
      <c r="G299" s="38">
        <f t="shared" si="32"/>
        <v>10830.439091170914</v>
      </c>
      <c r="H299" s="84">
        <f t="shared" si="33"/>
        <v>578.51605075937198</v>
      </c>
      <c r="I299" s="36">
        <f t="shared" si="28"/>
        <v>16.065151318570191</v>
      </c>
      <c r="J299" s="40">
        <f t="shared" si="29"/>
        <v>562.45089944080178</v>
      </c>
      <c r="K299" s="22" t="s">
        <v>30</v>
      </c>
      <c r="L299" s="23" t="s">
        <v>36</v>
      </c>
      <c r="M299" s="81"/>
    </row>
    <row r="300" spans="2:13" ht="15.75" thickBot="1">
      <c r="B300" s="12">
        <f t="shared" si="30"/>
        <v>1.78</v>
      </c>
      <c r="C300" s="13"/>
      <c r="D300" s="14">
        <f t="shared" si="34"/>
        <v>0</v>
      </c>
      <c r="E300" s="36">
        <v>282</v>
      </c>
      <c r="F300" s="37">
        <f t="shared" si="31"/>
        <v>18</v>
      </c>
      <c r="G300" s="38">
        <f t="shared" si="32"/>
        <v>10267.988191730112</v>
      </c>
      <c r="H300" s="84">
        <f t="shared" si="33"/>
        <v>578.51605075937186</v>
      </c>
      <c r="I300" s="36">
        <f t="shared" si="28"/>
        <v>15.230849151066332</v>
      </c>
      <c r="J300" s="40">
        <f t="shared" si="29"/>
        <v>563.28520160830556</v>
      </c>
      <c r="K300" s="22" t="s">
        <v>30</v>
      </c>
      <c r="L300" s="24" t="s">
        <v>37</v>
      </c>
      <c r="M300" s="82"/>
    </row>
    <row r="301" spans="2:13" ht="15.75" thickBot="1">
      <c r="B301" s="12">
        <f t="shared" si="30"/>
        <v>1.78</v>
      </c>
      <c r="C301" s="13"/>
      <c r="D301" s="14">
        <f t="shared" si="34"/>
        <v>0</v>
      </c>
      <c r="E301" s="36">
        <v>283</v>
      </c>
      <c r="F301" s="37">
        <f t="shared" si="31"/>
        <v>17</v>
      </c>
      <c r="G301" s="38">
        <f t="shared" si="32"/>
        <v>9704.7029901218066</v>
      </c>
      <c r="H301" s="84">
        <f t="shared" si="33"/>
        <v>578.51605075937198</v>
      </c>
      <c r="I301" s="36">
        <f t="shared" si="28"/>
        <v>14.395309435347347</v>
      </c>
      <c r="J301" s="40">
        <f t="shared" si="29"/>
        <v>564.12074132402461</v>
      </c>
      <c r="K301" s="22" t="s">
        <v>30</v>
      </c>
      <c r="L301" s="22" t="s">
        <v>38</v>
      </c>
      <c r="M301" s="80">
        <v>2037</v>
      </c>
    </row>
    <row r="302" spans="2:13" ht="15.75" thickBot="1">
      <c r="B302" s="12">
        <f t="shared" si="30"/>
        <v>1.78</v>
      </c>
      <c r="C302" s="13"/>
      <c r="D302" s="14">
        <f t="shared" si="34"/>
        <v>0</v>
      </c>
      <c r="E302" s="36">
        <v>284</v>
      </c>
      <c r="F302" s="37">
        <f t="shared" si="31"/>
        <v>16</v>
      </c>
      <c r="G302" s="38">
        <f t="shared" si="32"/>
        <v>9140.5822487977821</v>
      </c>
      <c r="H302" s="84">
        <f t="shared" si="33"/>
        <v>578.51605075937198</v>
      </c>
      <c r="I302" s="36">
        <f t="shared" si="28"/>
        <v>13.558530335716712</v>
      </c>
      <c r="J302" s="40">
        <f t="shared" si="29"/>
        <v>564.9575204236553</v>
      </c>
      <c r="K302" s="22" t="s">
        <v>30</v>
      </c>
      <c r="L302" s="23" t="s">
        <v>39</v>
      </c>
      <c r="M302" s="81"/>
    </row>
    <row r="303" spans="2:13" ht="15.75" thickBot="1">
      <c r="B303" s="12">
        <f t="shared" si="30"/>
        <v>1.78</v>
      </c>
      <c r="C303" s="13"/>
      <c r="D303" s="14">
        <f t="shared" si="34"/>
        <v>0</v>
      </c>
      <c r="E303" s="36">
        <v>285</v>
      </c>
      <c r="F303" s="37">
        <f t="shared" si="31"/>
        <v>15</v>
      </c>
      <c r="G303" s="38">
        <f t="shared" si="32"/>
        <v>8575.6247283741268</v>
      </c>
      <c r="H303" s="84">
        <f t="shared" si="33"/>
        <v>578.51605075937209</v>
      </c>
      <c r="I303" s="36">
        <f t="shared" si="28"/>
        <v>12.720510013754954</v>
      </c>
      <c r="J303" s="40">
        <f t="shared" si="29"/>
        <v>565.79554074561713</v>
      </c>
      <c r="K303" s="22" t="s">
        <v>30</v>
      </c>
      <c r="L303" s="23" t="s">
        <v>40</v>
      </c>
      <c r="M303" s="81"/>
    </row>
    <row r="304" spans="2:13" ht="15.75" thickBot="1">
      <c r="B304" s="12">
        <f t="shared" si="30"/>
        <v>1.78</v>
      </c>
      <c r="C304" s="13"/>
      <c r="D304" s="14">
        <f t="shared" si="34"/>
        <v>0</v>
      </c>
      <c r="E304" s="36">
        <v>286</v>
      </c>
      <c r="F304" s="37">
        <f t="shared" si="31"/>
        <v>14</v>
      </c>
      <c r="G304" s="38">
        <f t="shared" si="32"/>
        <v>8009.8291876285093</v>
      </c>
      <c r="H304" s="84">
        <f t="shared" si="33"/>
        <v>578.51605075937198</v>
      </c>
      <c r="I304" s="36">
        <f t="shared" si="28"/>
        <v>11.881246628315623</v>
      </c>
      <c r="J304" s="40">
        <f t="shared" si="29"/>
        <v>566.6348041310564</v>
      </c>
      <c r="K304" s="22" t="s">
        <v>30</v>
      </c>
      <c r="L304" s="23" t="s">
        <v>41</v>
      </c>
      <c r="M304" s="81"/>
    </row>
    <row r="305" spans="1:14" ht="15.75" thickBot="1">
      <c r="B305" s="12">
        <f t="shared" si="30"/>
        <v>1.78</v>
      </c>
      <c r="C305" s="13"/>
      <c r="D305" s="14">
        <f t="shared" si="34"/>
        <v>0</v>
      </c>
      <c r="E305" s="36">
        <v>287</v>
      </c>
      <c r="F305" s="37">
        <f t="shared" si="31"/>
        <v>13</v>
      </c>
      <c r="G305" s="38">
        <f t="shared" si="32"/>
        <v>7443.1943834974527</v>
      </c>
      <c r="H305" s="84">
        <f t="shared" si="33"/>
        <v>578.51605075937198</v>
      </c>
      <c r="I305" s="36">
        <f t="shared" si="28"/>
        <v>11.040738335521221</v>
      </c>
      <c r="J305" s="40">
        <f t="shared" si="29"/>
        <v>567.47531242385071</v>
      </c>
      <c r="K305" s="22" t="s">
        <v>30</v>
      </c>
      <c r="L305" s="23" t="s">
        <v>42</v>
      </c>
      <c r="M305" s="81"/>
    </row>
    <row r="306" spans="1:14" ht="15.75" thickBot="1">
      <c r="B306" s="12">
        <f t="shared" si="30"/>
        <v>1.78</v>
      </c>
      <c r="C306" s="13"/>
      <c r="D306" s="14">
        <f t="shared" si="34"/>
        <v>0</v>
      </c>
      <c r="E306" s="36">
        <v>288</v>
      </c>
      <c r="F306" s="37">
        <f t="shared" si="31"/>
        <v>12</v>
      </c>
      <c r="G306" s="38">
        <f t="shared" si="32"/>
        <v>6875.7190710736022</v>
      </c>
      <c r="H306" s="84">
        <f t="shared" si="33"/>
        <v>578.51605075937186</v>
      </c>
      <c r="I306" s="36">
        <f t="shared" si="28"/>
        <v>10.198983288759177</v>
      </c>
      <c r="J306" s="40">
        <f t="shared" si="29"/>
        <v>568.31706747061264</v>
      </c>
      <c r="K306" s="22" t="s">
        <v>30</v>
      </c>
      <c r="L306" s="23" t="s">
        <v>31</v>
      </c>
      <c r="M306" s="81"/>
    </row>
    <row r="307" spans="1:14" ht="15.75" thickBot="1">
      <c r="B307" s="12">
        <f t="shared" si="30"/>
        <v>1.78</v>
      </c>
      <c r="C307" s="13"/>
      <c r="D307" s="14">
        <f t="shared" si="34"/>
        <v>0</v>
      </c>
      <c r="E307" s="36">
        <v>289</v>
      </c>
      <c r="F307" s="37">
        <f t="shared" si="31"/>
        <v>11</v>
      </c>
      <c r="G307" s="38">
        <f t="shared" si="32"/>
        <v>6307.4020036029897</v>
      </c>
      <c r="H307" s="84">
        <f t="shared" si="33"/>
        <v>578.51605075937198</v>
      </c>
      <c r="I307" s="36">
        <f t="shared" si="28"/>
        <v>9.3559796386777681</v>
      </c>
      <c r="J307" s="40">
        <f t="shared" si="29"/>
        <v>569.16007112069417</v>
      </c>
      <c r="K307" s="22" t="s">
        <v>30</v>
      </c>
      <c r="L307" s="23" t="s">
        <v>32</v>
      </c>
      <c r="M307" s="81"/>
    </row>
    <row r="308" spans="1:14" ht="15.75" thickBot="1">
      <c r="B308" s="12">
        <f t="shared" si="30"/>
        <v>1.78</v>
      </c>
      <c r="C308" s="13"/>
      <c r="D308" s="14">
        <f t="shared" si="34"/>
        <v>0</v>
      </c>
      <c r="E308" s="36">
        <v>290</v>
      </c>
      <c r="F308" s="37">
        <f t="shared" si="31"/>
        <v>10</v>
      </c>
      <c r="G308" s="38">
        <f t="shared" si="32"/>
        <v>5738.2419324822959</v>
      </c>
      <c r="H308" s="84">
        <f t="shared" si="33"/>
        <v>578.51605075937198</v>
      </c>
      <c r="I308" s="36">
        <f t="shared" si="28"/>
        <v>8.5117255331820711</v>
      </c>
      <c r="J308" s="40">
        <f t="shared" si="29"/>
        <v>570.00432522618996</v>
      </c>
      <c r="K308" s="22" t="s">
        <v>30</v>
      </c>
      <c r="L308" s="23" t="s">
        <v>33</v>
      </c>
      <c r="M308" s="81"/>
    </row>
    <row r="309" spans="1:14" ht="15.75" thickBot="1">
      <c r="B309" s="12">
        <f t="shared" si="30"/>
        <v>1.78</v>
      </c>
      <c r="C309" s="13"/>
      <c r="D309" s="14">
        <f t="shared" si="34"/>
        <v>0</v>
      </c>
      <c r="E309" s="36">
        <v>291</v>
      </c>
      <c r="F309" s="37">
        <f t="shared" si="31"/>
        <v>9</v>
      </c>
      <c r="G309" s="38">
        <f t="shared" si="32"/>
        <v>5168.2376072561055</v>
      </c>
      <c r="H309" s="84">
        <f t="shared" si="33"/>
        <v>578.51605075937198</v>
      </c>
      <c r="I309" s="36">
        <f t="shared" si="28"/>
        <v>7.6662191174298906</v>
      </c>
      <c r="J309" s="40">
        <f t="shared" si="29"/>
        <v>570.84983164194205</v>
      </c>
      <c r="K309" s="22" t="s">
        <v>30</v>
      </c>
      <c r="L309" s="23" t="s">
        <v>34</v>
      </c>
      <c r="M309" s="81"/>
    </row>
    <row r="310" spans="1:14" ht="15.75" thickBot="1">
      <c r="B310" s="12">
        <f t="shared" si="30"/>
        <v>1.78</v>
      </c>
      <c r="C310" s="13"/>
      <c r="D310" s="14">
        <f t="shared" si="34"/>
        <v>0</v>
      </c>
      <c r="E310" s="36">
        <v>292</v>
      </c>
      <c r="F310" s="37">
        <f t="shared" si="31"/>
        <v>8</v>
      </c>
      <c r="G310" s="38">
        <f t="shared" si="32"/>
        <v>4597.3877756141637</v>
      </c>
      <c r="H310" s="84">
        <f t="shared" si="33"/>
        <v>578.51605075937198</v>
      </c>
      <c r="I310" s="36">
        <f t="shared" si="28"/>
        <v>6.8194585338276763</v>
      </c>
      <c r="J310" s="40">
        <f t="shared" si="29"/>
        <v>571.69659222554435</v>
      </c>
      <c r="K310" s="22" t="s">
        <v>30</v>
      </c>
      <c r="L310" s="23" t="s">
        <v>35</v>
      </c>
      <c r="M310" s="81"/>
    </row>
    <row r="311" spans="1:14" ht="15.75" thickBot="1">
      <c r="B311" s="12">
        <f t="shared" si="30"/>
        <v>1.78</v>
      </c>
      <c r="C311" s="13"/>
      <c r="D311" s="14">
        <f t="shared" si="34"/>
        <v>0</v>
      </c>
      <c r="E311" s="36">
        <v>293</v>
      </c>
      <c r="F311" s="37">
        <f t="shared" si="31"/>
        <v>7</v>
      </c>
      <c r="G311" s="38">
        <f t="shared" si="32"/>
        <v>4025.6911833886193</v>
      </c>
      <c r="H311" s="84">
        <f t="shared" si="33"/>
        <v>578.51605075937198</v>
      </c>
      <c r="I311" s="36">
        <f t="shared" si="28"/>
        <v>5.9714419220264521</v>
      </c>
      <c r="J311" s="40">
        <f t="shared" si="29"/>
        <v>572.54460883734555</v>
      </c>
      <c r="K311" s="22" t="s">
        <v>30</v>
      </c>
      <c r="L311" s="23" t="s">
        <v>36</v>
      </c>
      <c r="M311" s="81"/>
    </row>
    <row r="312" spans="1:14" ht="15.75" thickBot="1">
      <c r="B312" s="12">
        <f t="shared" si="30"/>
        <v>1.78</v>
      </c>
      <c r="C312" s="13"/>
      <c r="D312" s="14">
        <f t="shared" si="34"/>
        <v>0</v>
      </c>
      <c r="E312" s="36">
        <v>294</v>
      </c>
      <c r="F312" s="37">
        <f t="shared" si="31"/>
        <v>6</v>
      </c>
      <c r="G312" s="38">
        <f t="shared" si="32"/>
        <v>3453.1465745512737</v>
      </c>
      <c r="H312" s="84">
        <f t="shared" si="33"/>
        <v>578.51605075937209</v>
      </c>
      <c r="I312" s="36">
        <f t="shared" si="28"/>
        <v>5.1221674189177229</v>
      </c>
      <c r="J312" s="40">
        <f t="shared" si="29"/>
        <v>573.39388334045441</v>
      </c>
      <c r="K312" s="22" t="s">
        <v>30</v>
      </c>
      <c r="L312" s="24" t="s">
        <v>37</v>
      </c>
      <c r="M312" s="82"/>
    </row>
    <row r="313" spans="1:14" ht="15.75" thickBot="1">
      <c r="B313" s="12">
        <f t="shared" si="30"/>
        <v>1.78</v>
      </c>
      <c r="C313" s="13"/>
      <c r="D313" s="14">
        <f t="shared" si="34"/>
        <v>0</v>
      </c>
      <c r="E313" s="36">
        <v>295</v>
      </c>
      <c r="F313" s="37">
        <f t="shared" si="31"/>
        <v>5</v>
      </c>
      <c r="G313" s="38">
        <f t="shared" si="32"/>
        <v>2879.7526912108192</v>
      </c>
      <c r="H313" s="84">
        <f t="shared" si="33"/>
        <v>578.51605075937198</v>
      </c>
      <c r="I313" s="36">
        <f t="shared" si="28"/>
        <v>4.2716331586293821</v>
      </c>
      <c r="J313" s="40">
        <f t="shared" si="29"/>
        <v>574.24441760074262</v>
      </c>
      <c r="K313" s="22" t="s">
        <v>30</v>
      </c>
      <c r="L313" s="28" t="s">
        <v>38</v>
      </c>
      <c r="M313" s="80">
        <v>2038</v>
      </c>
    </row>
    <row r="314" spans="1:14" ht="16.5" customHeight="1" thickBot="1">
      <c r="B314" s="12">
        <f t="shared" si="30"/>
        <v>1.78</v>
      </c>
      <c r="C314" s="13"/>
      <c r="D314" s="14">
        <f t="shared" si="34"/>
        <v>0</v>
      </c>
      <c r="E314" s="36">
        <v>296</v>
      </c>
      <c r="F314" s="37">
        <f t="shared" si="31"/>
        <v>4</v>
      </c>
      <c r="G314" s="38">
        <f t="shared" si="32"/>
        <v>2305.5082736100767</v>
      </c>
      <c r="H314" s="84">
        <f t="shared" si="33"/>
        <v>578.51605075937198</v>
      </c>
      <c r="I314" s="36">
        <f t="shared" si="28"/>
        <v>3.4198372725216135</v>
      </c>
      <c r="J314" s="40">
        <f t="shared" si="29"/>
        <v>575.09621348685039</v>
      </c>
      <c r="K314" s="22" t="s">
        <v>30</v>
      </c>
      <c r="L314" s="29" t="s">
        <v>39</v>
      </c>
      <c r="M314" s="81"/>
    </row>
    <row r="315" spans="1:14" ht="16.5" customHeight="1" thickBot="1">
      <c r="B315" s="12">
        <f t="shared" si="30"/>
        <v>1.78</v>
      </c>
      <c r="C315" s="13"/>
      <c r="D315" s="14">
        <f t="shared" si="34"/>
        <v>0</v>
      </c>
      <c r="E315" s="36">
        <v>297</v>
      </c>
      <c r="F315" s="37">
        <f t="shared" si="31"/>
        <v>3</v>
      </c>
      <c r="G315" s="38">
        <f t="shared" si="32"/>
        <v>1730.4120601232262</v>
      </c>
      <c r="H315" s="84">
        <f t="shared" si="33"/>
        <v>578.51605075937198</v>
      </c>
      <c r="I315" s="36">
        <f t="shared" si="28"/>
        <v>2.5667778891827857</v>
      </c>
      <c r="J315" s="40">
        <f t="shared" si="29"/>
        <v>575.94927287018925</v>
      </c>
      <c r="K315" s="22" t="s">
        <v>30</v>
      </c>
      <c r="L315" s="29" t="s">
        <v>40</v>
      </c>
      <c r="M315" s="81"/>
    </row>
    <row r="316" spans="1:14" ht="16.5" customHeight="1" thickBot="1">
      <c r="B316" s="12">
        <f t="shared" si="30"/>
        <v>1.78</v>
      </c>
      <c r="C316" s="13"/>
      <c r="D316" s="14">
        <f t="shared" si="34"/>
        <v>0</v>
      </c>
      <c r="E316" s="36">
        <v>298</v>
      </c>
      <c r="F316" s="37">
        <f t="shared" si="31"/>
        <v>2</v>
      </c>
      <c r="G316" s="38">
        <f t="shared" si="32"/>
        <v>1154.4627872530368</v>
      </c>
      <c r="H316" s="84">
        <f t="shared" si="33"/>
        <v>578.51605075937198</v>
      </c>
      <c r="I316" s="36">
        <f t="shared" si="28"/>
        <v>1.7124531344253378</v>
      </c>
      <c r="J316" s="40">
        <f t="shared" si="29"/>
        <v>576.80359762494663</v>
      </c>
      <c r="K316" s="22" t="s">
        <v>30</v>
      </c>
      <c r="L316" s="29" t="s">
        <v>41</v>
      </c>
      <c r="M316" s="81"/>
    </row>
    <row r="317" spans="1:14" ht="16.5" customHeight="1" thickBot="1">
      <c r="B317" s="12">
        <f t="shared" si="30"/>
        <v>1.78</v>
      </c>
      <c r="C317" s="13"/>
      <c r="D317" s="14">
        <f t="shared" si="34"/>
        <v>0</v>
      </c>
      <c r="E317" s="36">
        <v>299</v>
      </c>
      <c r="F317" s="37">
        <f t="shared" si="31"/>
        <v>1</v>
      </c>
      <c r="G317" s="38">
        <f t="shared" si="32"/>
        <v>577.65918962809019</v>
      </c>
      <c r="H317" s="84">
        <f t="shared" si="33"/>
        <v>578.51605075937186</v>
      </c>
      <c r="I317" s="36">
        <f t="shared" si="28"/>
        <v>0.85686113128166708</v>
      </c>
      <c r="J317" s="39">
        <f t="shared" si="29"/>
        <v>577.65918962809019</v>
      </c>
      <c r="K317" s="25" t="s">
        <v>30</v>
      </c>
      <c r="L317" s="30" t="s">
        <v>42</v>
      </c>
      <c r="M317" s="82"/>
    </row>
    <row r="318" spans="1:14">
      <c r="E318" s="1"/>
      <c r="F318" s="1"/>
      <c r="G318" s="1"/>
      <c r="H318" s="1"/>
      <c r="I318" s="1"/>
      <c r="J318" s="1"/>
      <c r="L318" s="26"/>
      <c r="M318" s="27"/>
      <c r="N318" s="3"/>
    </row>
    <row r="319" spans="1:14">
      <c r="A319" s="2"/>
      <c r="B319" s="2"/>
      <c r="C319" s="2"/>
      <c r="D319" s="2"/>
      <c r="L319" s="26"/>
      <c r="M319" s="27"/>
      <c r="N319" s="3"/>
    </row>
    <row r="320" spans="1:14">
      <c r="L320" s="26"/>
      <c r="M320" s="27"/>
      <c r="N320" s="3"/>
    </row>
    <row r="321" spans="12:14">
      <c r="L321" s="26"/>
      <c r="M321" s="27"/>
      <c r="N321" s="3"/>
    </row>
    <row r="322" spans="12:14">
      <c r="L322" s="26"/>
      <c r="M322" s="27"/>
      <c r="N322" s="3"/>
    </row>
    <row r="323" spans="12:14">
      <c r="L323" s="26"/>
      <c r="M323" s="27"/>
      <c r="N323" s="3"/>
    </row>
    <row r="324" spans="12:14">
      <c r="L324" s="26"/>
      <c r="M324" s="27"/>
      <c r="N324" s="3"/>
    </row>
    <row r="325" spans="12:14">
      <c r="L325" s="26"/>
      <c r="M325" s="27"/>
      <c r="N325" s="3"/>
    </row>
    <row r="326" spans="12:14">
      <c r="L326" s="26"/>
      <c r="M326" s="27"/>
      <c r="N326" s="3"/>
    </row>
    <row r="327" spans="12:14">
      <c r="L327" s="26"/>
      <c r="M327" s="27"/>
      <c r="N327" s="3"/>
    </row>
    <row r="328" spans="12:14">
      <c r="L328" s="26"/>
      <c r="M328" s="27"/>
      <c r="N328" s="3"/>
    </row>
    <row r="329" spans="12:14">
      <c r="L329" s="26"/>
      <c r="M329" s="27"/>
      <c r="N329" s="3"/>
    </row>
    <row r="330" spans="12:14">
      <c r="L330" s="26"/>
      <c r="M330" s="27"/>
      <c r="N330" s="3"/>
    </row>
    <row r="331" spans="12:14">
      <c r="L331" s="26"/>
      <c r="M331" s="27"/>
      <c r="N331" s="3"/>
    </row>
    <row r="332" spans="12:14">
      <c r="L332" s="26"/>
      <c r="M332" s="27"/>
      <c r="N332" s="3"/>
    </row>
    <row r="333" spans="12:14">
      <c r="L333" s="26"/>
      <c r="M333" s="27"/>
      <c r="N333" s="3"/>
    </row>
    <row r="334" spans="12:14">
      <c r="L334" s="26"/>
      <c r="M334" s="27"/>
      <c r="N334" s="3"/>
    </row>
    <row r="335" spans="12:14">
      <c r="L335" s="26"/>
      <c r="M335" s="27"/>
      <c r="N335" s="3"/>
    </row>
    <row r="336" spans="12:14">
      <c r="L336" s="26"/>
      <c r="M336" s="27"/>
      <c r="N336" s="3"/>
    </row>
    <row r="337" spans="12:14">
      <c r="L337" s="26"/>
      <c r="M337" s="27"/>
      <c r="N337" s="3"/>
    </row>
    <row r="338" spans="12:14">
      <c r="L338" s="26"/>
      <c r="M338" s="27"/>
      <c r="N338" s="3"/>
    </row>
    <row r="339" spans="12:14">
      <c r="L339" s="26"/>
      <c r="M339" s="27"/>
      <c r="N339" s="3"/>
    </row>
    <row r="340" spans="12:14">
      <c r="L340" s="26"/>
      <c r="M340" s="27"/>
      <c r="N340" s="3"/>
    </row>
    <row r="341" spans="12:14">
      <c r="L341" s="26"/>
      <c r="M341" s="27"/>
      <c r="N341" s="3"/>
    </row>
    <row r="342" spans="12:14">
      <c r="L342" s="26"/>
      <c r="M342" s="27"/>
      <c r="N342" s="3"/>
    </row>
    <row r="343" spans="12:14">
      <c r="L343" s="26"/>
      <c r="M343" s="27"/>
      <c r="N343" s="3"/>
    </row>
    <row r="344" spans="12:14">
      <c r="L344" s="26"/>
      <c r="M344" s="27"/>
      <c r="N344" s="3"/>
    </row>
    <row r="345" spans="12:14">
      <c r="L345" s="26"/>
      <c r="M345" s="27"/>
      <c r="N345" s="3"/>
    </row>
    <row r="346" spans="12:14">
      <c r="L346" s="26"/>
      <c r="M346" s="27"/>
      <c r="N346" s="3"/>
    </row>
    <row r="347" spans="12:14">
      <c r="L347" s="26"/>
      <c r="M347" s="27"/>
      <c r="N347" s="3"/>
    </row>
    <row r="348" spans="12:14">
      <c r="L348" s="26"/>
      <c r="M348" s="27"/>
      <c r="N348" s="3"/>
    </row>
    <row r="349" spans="12:14">
      <c r="L349" s="26"/>
      <c r="M349" s="27"/>
      <c r="N349" s="3"/>
    </row>
    <row r="350" spans="12:14">
      <c r="L350" s="26"/>
      <c r="M350" s="27"/>
      <c r="N350" s="3"/>
    </row>
    <row r="351" spans="12:14">
      <c r="L351" s="26"/>
      <c r="M351" s="27"/>
      <c r="N351" s="3"/>
    </row>
    <row r="352" spans="12:14">
      <c r="L352" s="26"/>
      <c r="M352" s="27"/>
      <c r="N352" s="3"/>
    </row>
    <row r="353" spans="12:14">
      <c r="L353" s="26"/>
      <c r="M353" s="27"/>
      <c r="N353" s="3"/>
    </row>
    <row r="354" spans="12:14">
      <c r="L354" s="26"/>
      <c r="M354" s="27"/>
      <c r="N354" s="3"/>
    </row>
    <row r="355" spans="12:14">
      <c r="L355" s="26"/>
      <c r="M355" s="27"/>
      <c r="N355" s="3"/>
    </row>
    <row r="356" spans="12:14">
      <c r="L356" s="26"/>
      <c r="M356" s="27"/>
      <c r="N356" s="3"/>
    </row>
    <row r="357" spans="12:14">
      <c r="L357" s="26"/>
      <c r="M357" s="27"/>
      <c r="N357" s="3"/>
    </row>
    <row r="358" spans="12:14">
      <c r="L358" s="26"/>
      <c r="M358" s="27"/>
      <c r="N358" s="3"/>
    </row>
    <row r="359" spans="12:14">
      <c r="L359" s="26"/>
      <c r="M359" s="27"/>
      <c r="N359" s="3"/>
    </row>
    <row r="360" spans="12:14">
      <c r="L360" s="26"/>
      <c r="M360" s="27"/>
      <c r="N360" s="3"/>
    </row>
    <row r="361" spans="12:14">
      <c r="L361" s="26"/>
      <c r="M361" s="27"/>
      <c r="N361" s="3"/>
    </row>
    <row r="362" spans="12:14">
      <c r="L362" s="26"/>
      <c r="M362" s="27"/>
      <c r="N362" s="3"/>
    </row>
    <row r="363" spans="12:14">
      <c r="L363" s="26"/>
      <c r="M363" s="27"/>
      <c r="N363" s="3"/>
    </row>
    <row r="364" spans="12:14">
      <c r="L364" s="26"/>
      <c r="M364" s="27"/>
      <c r="N364" s="3"/>
    </row>
    <row r="365" spans="12:14">
      <c r="L365" s="26"/>
      <c r="M365" s="27"/>
      <c r="N365" s="3"/>
    </row>
    <row r="366" spans="12:14">
      <c r="L366" s="26"/>
      <c r="M366" s="27"/>
      <c r="N366" s="3"/>
    </row>
    <row r="367" spans="12:14">
      <c r="L367" s="26"/>
      <c r="M367" s="27"/>
      <c r="N367" s="3"/>
    </row>
    <row r="368" spans="12:14">
      <c r="L368" s="26"/>
      <c r="M368" s="27"/>
      <c r="N368" s="3"/>
    </row>
    <row r="369" spans="12:14">
      <c r="L369" s="26"/>
      <c r="M369" s="27"/>
      <c r="N369" s="3"/>
    </row>
    <row r="370" spans="12:14">
      <c r="L370" s="26"/>
      <c r="M370" s="27"/>
      <c r="N370" s="3"/>
    </row>
    <row r="371" spans="12:14">
      <c r="L371" s="26"/>
      <c r="M371" s="27"/>
      <c r="N371" s="3"/>
    </row>
    <row r="372" spans="12:14">
      <c r="L372" s="26"/>
      <c r="M372" s="27"/>
      <c r="N372" s="3"/>
    </row>
    <row r="373" spans="12:14">
      <c r="L373" s="26"/>
      <c r="M373" s="27"/>
      <c r="N373" s="3"/>
    </row>
    <row r="374" spans="12:14">
      <c r="L374" s="26"/>
      <c r="M374" s="27"/>
      <c r="N374" s="3"/>
    </row>
    <row r="375" spans="12:14">
      <c r="L375" s="26"/>
      <c r="M375" s="27"/>
      <c r="N375" s="3"/>
    </row>
    <row r="376" spans="12:14">
      <c r="L376" s="26"/>
      <c r="M376" s="27"/>
      <c r="N376" s="3"/>
    </row>
    <row r="377" spans="12:14">
      <c r="L377" s="26"/>
      <c r="M377" s="27"/>
      <c r="N377" s="3"/>
    </row>
    <row r="378" spans="12:14">
      <c r="L378" s="26"/>
      <c r="M378" s="27"/>
      <c r="N378" s="3"/>
    </row>
    <row r="379" spans="12:14">
      <c r="L379" s="26"/>
      <c r="M379" s="27"/>
      <c r="N379" s="3"/>
    </row>
    <row r="380" spans="12:14">
      <c r="L380" s="26"/>
      <c r="M380" s="27"/>
      <c r="N380" s="3"/>
    </row>
    <row r="381" spans="12:14">
      <c r="L381" s="26"/>
      <c r="M381" s="27"/>
      <c r="N381" s="3"/>
    </row>
    <row r="382" spans="12:14">
      <c r="L382" s="26"/>
      <c r="M382" s="27"/>
      <c r="N382" s="3"/>
    </row>
    <row r="383" spans="12:14">
      <c r="L383" s="26"/>
      <c r="M383" s="27"/>
      <c r="N383" s="3"/>
    </row>
    <row r="384" spans="12:14">
      <c r="L384" s="26"/>
      <c r="M384" s="27"/>
      <c r="N384" s="3"/>
    </row>
    <row r="385" spans="12:14">
      <c r="L385" s="26"/>
      <c r="M385" s="27"/>
      <c r="N385" s="3"/>
    </row>
    <row r="386" spans="12:14">
      <c r="L386" s="26"/>
      <c r="M386" s="27"/>
      <c r="N386" s="3"/>
    </row>
    <row r="387" spans="12:14">
      <c r="L387" s="26"/>
      <c r="M387" s="27"/>
      <c r="N387" s="3"/>
    </row>
    <row r="388" spans="12:14">
      <c r="L388" s="26"/>
      <c r="M388" s="27"/>
      <c r="N388" s="3"/>
    </row>
    <row r="389" spans="12:14">
      <c r="L389" s="26"/>
      <c r="M389" s="27"/>
      <c r="N389" s="3"/>
    </row>
    <row r="390" spans="12:14">
      <c r="L390" s="26"/>
      <c r="M390" s="27"/>
      <c r="N390" s="3"/>
    </row>
    <row r="391" spans="12:14">
      <c r="L391" s="26"/>
      <c r="M391" s="27"/>
      <c r="N391" s="3"/>
    </row>
    <row r="392" spans="12:14">
      <c r="L392" s="26"/>
      <c r="M392" s="27"/>
      <c r="N392" s="3"/>
    </row>
    <row r="393" spans="12:14">
      <c r="L393" s="26"/>
      <c r="M393" s="27"/>
      <c r="N393" s="3"/>
    </row>
    <row r="394" spans="12:14">
      <c r="L394" s="26"/>
      <c r="M394" s="27"/>
      <c r="N394" s="3"/>
    </row>
    <row r="395" spans="12:14">
      <c r="L395" s="26"/>
      <c r="M395" s="27"/>
      <c r="N395" s="3"/>
    </row>
    <row r="396" spans="12:14">
      <c r="L396" s="26"/>
      <c r="M396" s="27"/>
      <c r="N396" s="3"/>
    </row>
    <row r="397" spans="12:14">
      <c r="L397" s="26"/>
      <c r="M397" s="27"/>
      <c r="N397" s="3"/>
    </row>
    <row r="398" spans="12:14">
      <c r="L398" s="26"/>
      <c r="M398" s="27"/>
      <c r="N398" s="3"/>
    </row>
    <row r="399" spans="12:14">
      <c r="L399" s="26"/>
      <c r="M399" s="27"/>
      <c r="N399" s="3"/>
    </row>
    <row r="400" spans="12:14">
      <c r="L400" s="26"/>
      <c r="M400" s="27"/>
      <c r="N400" s="3"/>
    </row>
    <row r="401" spans="12:14">
      <c r="L401" s="26"/>
      <c r="M401" s="27"/>
      <c r="N401" s="3"/>
    </row>
    <row r="402" spans="12:14">
      <c r="L402" s="26"/>
      <c r="M402" s="27"/>
      <c r="N402" s="3"/>
    </row>
    <row r="403" spans="12:14">
      <c r="L403" s="26"/>
      <c r="M403" s="27"/>
      <c r="N403" s="3"/>
    </row>
    <row r="404" spans="12:14">
      <c r="L404" s="26"/>
      <c r="M404" s="27"/>
      <c r="N404" s="3"/>
    </row>
    <row r="405" spans="12:14">
      <c r="L405" s="26"/>
      <c r="M405" s="27"/>
      <c r="N405" s="3"/>
    </row>
    <row r="406" spans="12:14">
      <c r="L406" s="26"/>
      <c r="M406" s="27"/>
      <c r="N406" s="3"/>
    </row>
    <row r="407" spans="12:14">
      <c r="L407" s="26"/>
      <c r="M407" s="27"/>
      <c r="N407" s="3"/>
    </row>
    <row r="408" spans="12:14">
      <c r="L408" s="26"/>
      <c r="M408" s="27"/>
      <c r="N408" s="3"/>
    </row>
    <row r="409" spans="12:14">
      <c r="L409" s="26"/>
      <c r="M409" s="27"/>
      <c r="N409" s="3"/>
    </row>
    <row r="410" spans="12:14">
      <c r="L410" s="26"/>
      <c r="M410" s="27"/>
      <c r="N410" s="3"/>
    </row>
    <row r="411" spans="12:14">
      <c r="L411" s="26"/>
      <c r="M411" s="27"/>
      <c r="N411" s="3"/>
    </row>
    <row r="412" spans="12:14">
      <c r="L412" s="26"/>
      <c r="M412" s="27"/>
      <c r="N412" s="3"/>
    </row>
    <row r="413" spans="12:14">
      <c r="L413" s="26"/>
      <c r="M413" s="27"/>
      <c r="N413" s="3"/>
    </row>
    <row r="414" spans="12:14">
      <c r="L414" s="26"/>
      <c r="M414" s="27"/>
      <c r="N414" s="3"/>
    </row>
    <row r="415" spans="12:14">
      <c r="L415" s="26"/>
      <c r="M415" s="27"/>
      <c r="N415" s="3"/>
    </row>
    <row r="416" spans="12:14">
      <c r="L416" s="26"/>
      <c r="M416" s="27"/>
      <c r="N416" s="3"/>
    </row>
    <row r="417" spans="12:14">
      <c r="L417" s="26"/>
      <c r="M417" s="27"/>
      <c r="N417" s="3"/>
    </row>
    <row r="418" spans="12:14">
      <c r="L418" s="26"/>
      <c r="M418" s="27"/>
      <c r="N418" s="3"/>
    </row>
    <row r="419" spans="12:14">
      <c r="L419" s="26"/>
      <c r="M419" s="27"/>
      <c r="N419" s="3"/>
    </row>
    <row r="420" spans="12:14">
      <c r="L420" s="26"/>
      <c r="M420" s="27"/>
      <c r="N420" s="3"/>
    </row>
    <row r="421" spans="12:14">
      <c r="L421" s="26"/>
      <c r="M421" s="27"/>
      <c r="N421" s="3"/>
    </row>
    <row r="422" spans="12:14">
      <c r="L422" s="26"/>
      <c r="M422" s="27"/>
      <c r="N422" s="3"/>
    </row>
    <row r="423" spans="12:14">
      <c r="L423" s="26"/>
      <c r="M423" s="27"/>
      <c r="N423" s="3"/>
    </row>
    <row r="424" spans="12:14">
      <c r="L424" s="26"/>
      <c r="M424" s="27"/>
      <c r="N424" s="3"/>
    </row>
    <row r="425" spans="12:14">
      <c r="L425" s="26"/>
      <c r="M425" s="27"/>
      <c r="N425" s="3"/>
    </row>
    <row r="426" spans="12:14">
      <c r="L426" s="26"/>
      <c r="M426" s="27"/>
      <c r="N426" s="3"/>
    </row>
    <row r="427" spans="12:14">
      <c r="L427" s="26"/>
      <c r="M427" s="27"/>
      <c r="N427" s="3"/>
    </row>
    <row r="428" spans="12:14">
      <c r="L428" s="26"/>
      <c r="M428" s="27"/>
      <c r="N428" s="3"/>
    </row>
    <row r="429" spans="12:14">
      <c r="L429" s="26"/>
      <c r="M429" s="27"/>
      <c r="N429" s="3"/>
    </row>
    <row r="430" spans="12:14">
      <c r="L430" s="26"/>
      <c r="M430" s="27"/>
      <c r="N430" s="3"/>
    </row>
    <row r="431" spans="12:14">
      <c r="L431" s="26"/>
      <c r="M431" s="27"/>
      <c r="N431" s="3"/>
    </row>
  </sheetData>
  <mergeCells count="28">
    <mergeCell ref="M121:M132"/>
    <mergeCell ref="M18:M24"/>
    <mergeCell ref="M25:M36"/>
    <mergeCell ref="M37:M48"/>
    <mergeCell ref="M49:M60"/>
    <mergeCell ref="M61:M72"/>
    <mergeCell ref="M73:M84"/>
    <mergeCell ref="M85:M96"/>
    <mergeCell ref="M97:M108"/>
    <mergeCell ref="M109:M120"/>
    <mergeCell ref="M145:M156"/>
    <mergeCell ref="M157:M168"/>
    <mergeCell ref="M169:M180"/>
    <mergeCell ref="M181:M192"/>
    <mergeCell ref="M193:M204"/>
    <mergeCell ref="B2:M2"/>
    <mergeCell ref="B3:M4"/>
    <mergeCell ref="M313:M317"/>
    <mergeCell ref="M277:M288"/>
    <mergeCell ref="M289:M300"/>
    <mergeCell ref="M301:M312"/>
    <mergeCell ref="M205:M216"/>
    <mergeCell ref="M217:M228"/>
    <mergeCell ref="M229:M240"/>
    <mergeCell ref="M241:M252"/>
    <mergeCell ref="M253:M264"/>
    <mergeCell ref="M265:M276"/>
    <mergeCell ref="M133:M144"/>
  </mergeCells>
  <phoneticPr fontId="0" type="noConversion"/>
  <pageMargins left="0.5" right="0.55000000000000004" top="0.5" bottom="0.55000000000000004" header="0" footer="0"/>
  <pageSetup paperSize="9" orientation="landscape" horizontalDpi="4294967293" verticalDpi="4294967293" r:id="rId1"/>
  <headerFooter alignWithMargins="0">
    <oddFooter>&amp;C&amp;Rpág.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preso</vt:lpstr>
      <vt:lpstr>preso!Área_de_impresión</vt:lpstr>
      <vt:lpstr>preso!Imprimir_títulos_IM</vt:lpstr>
      <vt:lpstr>preso!Títulos_a_imprimir</vt:lpstr>
    </vt:vector>
  </TitlesOfParts>
  <Company>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abcbolsa</dc:creator>
  <cp:lastModifiedBy>Javier Perez</cp:lastModifiedBy>
  <dcterms:created xsi:type="dcterms:W3CDTF">2002-10-18T04:51:57Z</dcterms:created>
  <dcterms:modified xsi:type="dcterms:W3CDTF">2013-05-09T16:31:53Z</dcterms:modified>
</cp:coreProperties>
</file>