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210" activeTab="0"/>
  </bookViews>
  <sheets>
    <sheet name="CALCULOS" sheetId="1" r:id="rId1"/>
    <sheet name="PRECIOS VPPA-OCJ" sheetId="2" r:id="rId2"/>
    <sheet name="CALCULADORA DE PRECIOS" sheetId="3" r:id="rId3"/>
  </sheets>
  <definedNames/>
  <calcPr fullCalcOnLoad="1"/>
</workbook>
</file>

<file path=xl/sharedStrings.xml><?xml version="1.0" encoding="utf-8"?>
<sst xmlns="http://schemas.openxmlformats.org/spreadsheetml/2006/main" count="32" uniqueCount="27">
  <si>
    <t>PRECIO ALQUILER</t>
  </si>
  <si>
    <t>7 AÑOS</t>
  </si>
  <si>
    <t>MESES</t>
  </si>
  <si>
    <t>COEFICIENTE</t>
  </si>
  <si>
    <t>http://www.laviviendaprotegida.com/vp/programas/calculadorapreciosalquiler.php</t>
  </si>
  <si>
    <t>VIVENDA</t>
  </si>
  <si>
    <t>GARAJE</t>
  </si>
  <si>
    <t>TRASTERO</t>
  </si>
  <si>
    <t>TOTAL</t>
  </si>
  <si>
    <t>CALCULO COMPRA</t>
  </si>
  <si>
    <t>CALCULO ALQUILER</t>
  </si>
  <si>
    <t>12 MESES</t>
  </si>
  <si>
    <t>CALCULO PAGO 50%</t>
  </si>
  <si>
    <t>MENOS 50%</t>
  </si>
  <si>
    <t>TOTAL PRECIO PISO 1 PLAZA GARAJE</t>
  </si>
  <si>
    <t>TOTAL PRECIO PISO 2 PLAZA GARAJE</t>
  </si>
  <si>
    <t>1 PLAZA</t>
  </si>
  <si>
    <t>2 PLAZAS</t>
  </si>
  <si>
    <t>METROS 1 PLAZA</t>
  </si>
  <si>
    <t>METROS 2 PLAZAS</t>
  </si>
  <si>
    <t>TODO ESTO ESTA SACADO CON EL PRECIO DEL METRO CUADRADO IGUAL PARA EL PISO COMO PARA EL GARAJE!!!</t>
  </si>
  <si>
    <t>PARA LO BUENO Y PARA LO MALO, PORQUE SE SUPONE QUE LA PRIMERA PLAZA ES AL 60% DEL PRECIO DEL METRO</t>
  </si>
  <si>
    <t>IGUAL QUE LA PRIMERA A 24297,84€ POR PONERLA AL 100%.</t>
  </si>
  <si>
    <t>DEL PISO ( 14578,70€ ) Y LA HE PUESTO AL 100% Y SIN EMBARGO LA SEGUNDA SERIA A 30.000€ (SUPUESTAMENTE Y YO LA HE PUESTO</t>
  </si>
  <si>
    <t xml:space="preserve">En las Viviendas con Protección Pública para Arrendamiento con Opción de Compra para Jóvenes (VPPA OC-J), el precio a pagar por la renta está limitado a un Precio Máximo de Renta. Esta renta máxima inicial anual deberá ser inferior al: 
- 7% del Precio Máximo Legal de Venta establecido en la Orden 2863/2004, de 8 de noviembre, si la vivienda obtuvo la calificación provisional antes del 4 de abril de 2008 o si se va a construir sobre suelo público adjudicado con anterioridad al 4 de abril de 2008 (con independencia de la fecha en la que se solicite su Calificación Provisional). 
- 5,5 % del Precio Máximo Legal de Venta establecido en la Orden 116/2008, de 1 de abril, si el promotor solicita la Calificación Provisional a partir del 4 de abril de 2008 (excepto si se construyen sobre suelo público adjudicado antes de esta fecha), o en suelos privados, si se ha solicitado la Calificación Provisional antes del 4 de abril de 2008 y esté pendiente de obtenerla (siempre que no se haya firmado ningún contrato privado de arrendamiento y el promotor haya solicitado la aplicación de los nuevos precios). 
La Renta Máxima Inicial Anual no podrá ser superada en ningún caso. Únicamente se podrán percibir cantidades superiores a esta renta cuando el coste real de los servicios disfrutados por el inquilino, tales como agua, gas, electricidad, sean pagados por el arrendador. No obstante, dicha renta podrá actualizarse anualmente en función de la evolución del Índice de Precios al Consumo (IPC). 
Transcurridos 7 años, si el inquilino ejerce la opción de compra, el Precio de Venta de la vivienda será el resultado de: 
- Multiplicar el Precio Máximo Legal de Venta por metro cuadrado de superficie útil que figure en la Orden 2863/2004, de 8 de noviembre, por un coeficiente de actualización que sería igual a 2, y aminorar de la cantidad resultante el 50% de las cantidades desembolsadas durante el arrendamiento en concepto de renta, si la vivienda obtuvo la Calificación Provisional con anterioridad al 4 de abril de 2008, o si se va a construir sobre suelo público adjudicado antes del 4 de abril de 2008 (independientemente de la fecha en la que se solicite su Calificación Provisional). 
- Multiplicar el Precio Máximo Legal de Venta por metro cuadrado de superficie útil que figure en la Orden 2863/2004, de 8 de noviembre, por un coeficiente de actualización que será igual a 1,5 y aminorar de la cantidad resultante el 50% de las cantidades desembolsadas durante el arrendameinto en concepto de compra, si el promotor solicita la Calificación Provisional a partir de 4 de abril de 2008 (excepto si se construyen sobre suelo público adjudicado antes de esta fecha), o en el caso de suelos privados, si se ha solicitado la Calificación Provisional antes del 4 de abril de 2008 y esté pendiente de obtenerla (siempre que no se haya firmado ningún contrato privado de compraventa u opción de compra, o entregado cantidades anticipadas a cuneta y el promotor haya solicitado la aplicación de los nuevos precios). 
</t>
  </si>
  <si>
    <t>PRECIO COMPRA</t>
  </si>
  <si>
    <t>HIPOTECA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</si>
</sst>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quot;€&quot;"/>
  </numFmts>
  <fonts count="5">
    <font>
      <sz val="10"/>
      <name val="Arial"/>
      <family val="0"/>
    </font>
    <font>
      <sz val="8"/>
      <name val="Arial"/>
      <family val="0"/>
    </font>
    <font>
      <sz val="10"/>
      <color indexed="8"/>
      <name val="Arial"/>
      <family val="0"/>
    </font>
    <font>
      <b/>
      <sz val="10"/>
      <color indexed="10"/>
      <name val="Arial"/>
      <family val="2"/>
    </font>
    <font>
      <b/>
      <sz val="10"/>
      <name val="Arial"/>
      <family val="2"/>
    </font>
  </fonts>
  <fills count="3">
    <fill>
      <patternFill/>
    </fill>
    <fill>
      <patternFill patternType="gray125"/>
    </fill>
    <fill>
      <patternFill patternType="solid">
        <fgColor indexed="13"/>
        <bgColor indexed="64"/>
      </patternFill>
    </fill>
  </fills>
  <borders count="29">
    <border>
      <left/>
      <right/>
      <top/>
      <bottom/>
      <diagonal/>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medium"/>
      <top>
        <color indexed="63"/>
      </top>
      <bottom style="medium"/>
    </border>
    <border>
      <left style="medium"/>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horizontal="left" vertical="top"/>
    </xf>
    <xf numFmtId="0" fontId="2" fillId="0" borderId="0" xfId="0" applyFont="1" applyAlignment="1">
      <alignment/>
    </xf>
    <xf numFmtId="0" fontId="2" fillId="0" borderId="0" xfId="0" applyFont="1" applyAlignment="1">
      <alignment horizontal="left" vertical="top"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8" fontId="3" fillId="2" borderId="24" xfId="0" applyNumberFormat="1" applyFont="1" applyFill="1" applyBorder="1" applyAlignment="1">
      <alignment horizontal="center"/>
    </xf>
    <xf numFmtId="168" fontId="3" fillId="2" borderId="13" xfId="0" applyNumberFormat="1" applyFont="1" applyFill="1" applyBorder="1" applyAlignment="1">
      <alignment horizontal="center"/>
    </xf>
    <xf numFmtId="168" fontId="3" fillId="2" borderId="14" xfId="0" applyNumberFormat="1" applyFont="1" applyFill="1" applyBorder="1" applyAlignment="1">
      <alignment horizontal="center"/>
    </xf>
    <xf numFmtId="168" fontId="3" fillId="2" borderId="12" xfId="0" applyNumberFormat="1" applyFont="1" applyFill="1" applyBorder="1" applyAlignment="1">
      <alignment horizontal="center"/>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5"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68" fontId="0" fillId="0" borderId="27" xfId="0" applyNumberFormat="1" applyBorder="1" applyAlignment="1">
      <alignment horizontal="center"/>
    </xf>
    <xf numFmtId="168" fontId="0" fillId="0" borderId="28" xfId="0" applyNumberFormat="1" applyBorder="1" applyAlignment="1">
      <alignment horizontal="center"/>
    </xf>
    <xf numFmtId="7" fontId="0" fillId="0" borderId="25" xfId="17" applyNumberFormat="1" applyBorder="1" applyAlignment="1">
      <alignment horizontal="center"/>
    </xf>
    <xf numFmtId="0" fontId="3" fillId="2" borderId="0" xfId="0" applyFont="1" applyFill="1" applyBorder="1" applyAlignment="1">
      <alignment/>
    </xf>
    <xf numFmtId="0" fontId="4" fillId="0" borderId="0" xfId="0" applyFont="1" applyBorder="1" applyAlignment="1">
      <alignment/>
    </xf>
    <xf numFmtId="0" fontId="4"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638175</xdr:colOff>
      <xdr:row>10</xdr:row>
      <xdr:rowOff>114300</xdr:rowOff>
    </xdr:to>
    <xdr:pic>
      <xdr:nvPicPr>
        <xdr:cNvPr id="1" name="Picture 1"/>
        <xdr:cNvPicPr preferRelativeResize="1">
          <a:picLocks noChangeAspect="1"/>
        </xdr:cNvPicPr>
      </xdr:nvPicPr>
      <xdr:blipFill>
        <a:blip r:embed="rId1"/>
        <a:srcRect l="17500" t="41249" r="17500" b="30500"/>
        <a:stretch>
          <a:fillRect/>
        </a:stretch>
      </xdr:blipFill>
      <xdr:spPr>
        <a:xfrm>
          <a:off x="0" y="0"/>
          <a:ext cx="6800850" cy="17335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3:J34"/>
  <sheetViews>
    <sheetView tabSelected="1" workbookViewId="0" topLeftCell="A1">
      <selection activeCell="B35" sqref="B35"/>
    </sheetView>
  </sheetViews>
  <sheetFormatPr defaultColWidth="11.421875" defaultRowHeight="12.75"/>
  <cols>
    <col min="3" max="3" width="16.8515625" style="0" bestFit="1" customWidth="1"/>
    <col min="5" max="5" width="17.7109375" style="0" bestFit="1" customWidth="1"/>
    <col min="7" max="7" width="12.140625" style="0" bestFit="1" customWidth="1"/>
    <col min="8" max="8" width="20.00390625" style="0" bestFit="1" customWidth="1"/>
  </cols>
  <sheetData>
    <row r="12" ht="13.5" thickBot="1"/>
    <row r="13" spans="3:10" ht="13.5" thickBot="1">
      <c r="C13" s="15" t="s">
        <v>25</v>
      </c>
      <c r="E13" s="15" t="s">
        <v>0</v>
      </c>
      <c r="H13" s="15" t="s">
        <v>16</v>
      </c>
      <c r="I13" s="16" t="s">
        <v>17</v>
      </c>
      <c r="J13" s="17"/>
    </row>
    <row r="14" spans="3:10" ht="13.5" thickBot="1">
      <c r="C14" s="15">
        <v>1012.41</v>
      </c>
      <c r="E14" s="15">
        <v>70.87</v>
      </c>
      <c r="H14" s="28" t="s">
        <v>9</v>
      </c>
      <c r="I14" s="5" t="s">
        <v>9</v>
      </c>
      <c r="J14" s="6"/>
    </row>
    <row r="15" spans="8:10" ht="12.75">
      <c r="H15" s="40">
        <f>SUM(C14*E18*F21)</f>
        <v>147811.86</v>
      </c>
      <c r="I15" s="39">
        <f>SUM(C14*E18*F22)</f>
        <v>172109.69999999998</v>
      </c>
      <c r="J15" s="38"/>
    </row>
    <row r="16" spans="8:10" ht="13.5" thickBot="1">
      <c r="H16" s="4"/>
      <c r="I16" s="7"/>
      <c r="J16" s="8"/>
    </row>
    <row r="17" spans="3:10" ht="13.5" thickBot="1">
      <c r="C17" s="15" t="s">
        <v>2</v>
      </c>
      <c r="E17" s="15" t="s">
        <v>3</v>
      </c>
      <c r="H17" s="4" t="s">
        <v>10</v>
      </c>
      <c r="I17" s="7" t="s">
        <v>10</v>
      </c>
      <c r="J17" s="8"/>
    </row>
    <row r="18" spans="2:10" ht="13.5" thickBot="1">
      <c r="B18" s="15" t="s">
        <v>1</v>
      </c>
      <c r="C18" s="15">
        <v>84</v>
      </c>
      <c r="E18" s="15">
        <v>2</v>
      </c>
      <c r="H18" s="4">
        <f>SUM(E14*F21)</f>
        <v>5173.51</v>
      </c>
      <c r="I18" s="7"/>
      <c r="J18" s="8">
        <f>SUM(E14*F22)</f>
        <v>6023.950000000001</v>
      </c>
    </row>
    <row r="19" spans="7:10" ht="13.5" thickBot="1">
      <c r="G19" s="16" t="s">
        <v>11</v>
      </c>
      <c r="H19" s="15">
        <v>12</v>
      </c>
      <c r="I19" s="16"/>
      <c r="J19" s="17">
        <v>12</v>
      </c>
    </row>
    <row r="20" spans="3:10" ht="13.5" thickBot="1">
      <c r="C20" s="12" t="s">
        <v>5</v>
      </c>
      <c r="D20" s="13" t="s">
        <v>6</v>
      </c>
      <c r="E20" s="13" t="s">
        <v>7</v>
      </c>
      <c r="F20" s="14" t="s">
        <v>8</v>
      </c>
      <c r="H20" s="31">
        <f>SUM(H18/H19)</f>
        <v>431.12583333333333</v>
      </c>
      <c r="I20" s="32">
        <f>SUM(J18/J19)</f>
        <v>501.9958333333334</v>
      </c>
      <c r="J20" s="33"/>
    </row>
    <row r="21" spans="1:10" ht="12.75">
      <c r="A21" s="24" t="s">
        <v>18</v>
      </c>
      <c r="B21" s="25"/>
      <c r="C21" s="18">
        <v>55</v>
      </c>
      <c r="D21" s="19">
        <v>12</v>
      </c>
      <c r="E21" s="19">
        <v>6</v>
      </c>
      <c r="F21" s="20">
        <f>SUM(C21:E21)</f>
        <v>73</v>
      </c>
      <c r="H21" s="28"/>
      <c r="I21" s="41"/>
      <c r="J21" s="42"/>
    </row>
    <row r="22" spans="1:10" ht="13.5" thickBot="1">
      <c r="A22" s="26" t="s">
        <v>19</v>
      </c>
      <c r="B22" s="27"/>
      <c r="C22" s="21">
        <v>55</v>
      </c>
      <c r="D22" s="22">
        <v>24</v>
      </c>
      <c r="E22" s="22">
        <v>6</v>
      </c>
      <c r="F22" s="23">
        <f>SUM(C22:E22)</f>
        <v>85</v>
      </c>
      <c r="H22" s="4" t="s">
        <v>12</v>
      </c>
      <c r="I22" s="7" t="s">
        <v>12</v>
      </c>
      <c r="J22" s="8"/>
    </row>
    <row r="23" spans="8:10" ht="13.5" thickBot="1">
      <c r="H23" s="45">
        <v>431.13</v>
      </c>
      <c r="I23" s="43">
        <v>502</v>
      </c>
      <c r="J23" s="44"/>
    </row>
    <row r="24" spans="7:10" ht="13.5" thickBot="1">
      <c r="G24" s="16" t="s">
        <v>13</v>
      </c>
      <c r="H24" s="36">
        <f>SUM(H23/2)</f>
        <v>215.565</v>
      </c>
      <c r="I24" s="29"/>
      <c r="J24" s="30">
        <f>SUM(I23/2)</f>
        <v>251</v>
      </c>
    </row>
    <row r="25" spans="2:10" ht="13.5" thickBot="1">
      <c r="B25" s="15" t="s">
        <v>26</v>
      </c>
      <c r="C25" s="5" t="s">
        <v>14</v>
      </c>
      <c r="D25" s="10"/>
      <c r="E25" s="6"/>
      <c r="G25" s="16" t="s">
        <v>1</v>
      </c>
      <c r="H25" s="37">
        <f>SUM(H24*C18)</f>
        <v>18107.46</v>
      </c>
      <c r="I25" s="21"/>
      <c r="J25" s="23">
        <f>SUM(J24*C18)</f>
        <v>21084</v>
      </c>
    </row>
    <row r="26" spans="3:5" ht="13.5" thickBot="1">
      <c r="C26" s="34">
        <f>SUM(H15-H25)</f>
        <v>129704.4</v>
      </c>
      <c r="D26" s="11"/>
      <c r="E26" s="9"/>
    </row>
    <row r="27" ht="13.5" thickBot="1"/>
    <row r="28" spans="2:5" ht="13.5" thickBot="1">
      <c r="B28" s="15" t="s">
        <v>26</v>
      </c>
      <c r="C28" s="5" t="s">
        <v>15</v>
      </c>
      <c r="D28" s="10"/>
      <c r="E28" s="6"/>
    </row>
    <row r="29" spans="3:5" ht="13.5" thickBot="1">
      <c r="C29" s="34">
        <f>SUM(I15-J25)</f>
        <v>151025.69999999998</v>
      </c>
      <c r="D29" s="11"/>
      <c r="E29" s="9"/>
    </row>
    <row r="31" spans="2:9" ht="12.75">
      <c r="B31" s="46" t="s">
        <v>20</v>
      </c>
      <c r="C31" s="46"/>
      <c r="D31" s="46"/>
      <c r="E31" s="46"/>
      <c r="F31" s="46"/>
      <c r="G31" s="46"/>
      <c r="H31" s="46"/>
      <c r="I31" s="46"/>
    </row>
    <row r="32" spans="2:9" ht="12.75">
      <c r="B32" s="47" t="s">
        <v>21</v>
      </c>
      <c r="C32" s="35"/>
      <c r="D32" s="35"/>
      <c r="E32" s="35"/>
      <c r="F32" s="35"/>
      <c r="G32" s="35"/>
      <c r="H32" s="35"/>
      <c r="I32" s="35"/>
    </row>
    <row r="33" ht="12.75">
      <c r="B33" s="48" t="s">
        <v>23</v>
      </c>
    </row>
    <row r="34" ht="12.75">
      <c r="B34" s="48" t="s">
        <v>22</v>
      </c>
    </row>
  </sheetData>
  <mergeCells count="6">
    <mergeCell ref="I23:J23"/>
    <mergeCell ref="A21:B21"/>
    <mergeCell ref="A22:B22"/>
    <mergeCell ref="I20:J20"/>
    <mergeCell ref="I15:J15"/>
    <mergeCell ref="I21:J21"/>
  </mergeCells>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4:B12"/>
  <sheetViews>
    <sheetView workbookViewId="0" topLeftCell="A1">
      <selection activeCell="B2" sqref="B2"/>
    </sheetView>
  </sheetViews>
  <sheetFormatPr defaultColWidth="11.421875" defaultRowHeight="12.75"/>
  <cols>
    <col min="2" max="2" width="120.7109375" style="0" bestFit="1" customWidth="1"/>
  </cols>
  <sheetData>
    <row r="4" ht="140.25">
      <c r="B4" s="3" t="s">
        <v>24</v>
      </c>
    </row>
    <row r="5" ht="12.75">
      <c r="B5" s="1"/>
    </row>
    <row r="6" ht="12.75">
      <c r="B6" s="1"/>
    </row>
    <row r="7" ht="12.75">
      <c r="B7" s="1"/>
    </row>
    <row r="8" ht="12.75">
      <c r="B8" s="1"/>
    </row>
    <row r="9" ht="12.75">
      <c r="B9" s="1"/>
    </row>
    <row r="10" ht="12.75">
      <c r="B10" s="1"/>
    </row>
    <row r="11" ht="12.75">
      <c r="B11" s="2"/>
    </row>
    <row r="12" ht="12.75">
      <c r="B12" s="2"/>
    </row>
  </sheetData>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5:B5"/>
  <sheetViews>
    <sheetView workbookViewId="0" topLeftCell="A1">
      <selection activeCell="B7" sqref="B7"/>
    </sheetView>
  </sheetViews>
  <sheetFormatPr defaultColWidth="11.421875" defaultRowHeight="12.75"/>
  <sheetData>
    <row r="5" ht="12.75">
      <c r="B5" t="s">
        <v>4</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usuario</cp:lastModifiedBy>
  <dcterms:created xsi:type="dcterms:W3CDTF">2010-02-25T18:43:04Z</dcterms:created>
  <dcterms:modified xsi:type="dcterms:W3CDTF">2010-02-26T19:56:58Z</dcterms:modified>
  <cp:category/>
  <cp:version/>
  <cp:contentType/>
  <cp:contentStatus/>
</cp:coreProperties>
</file>