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remisas" sheetId="1" r:id="rId1"/>
    <sheet name="Manteniendo amortización inicia" sheetId="2" r:id="rId2"/>
    <sheet name="Recálculo de préstamo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<sst xmlns="http://schemas.openxmlformats.org/spreadsheetml/2006/main" count="24" uniqueCount="17">
  <si>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Cálculo de préstamo hipotecario por Sistema de Amortización Francés con revisión de tipos de interés</t>
  </si>
  <si>
    <t>Capital Concedido</t>
  </si>
  <si>
    <t>Interés Inicial</t>
  </si>
  <si>
    <t>Duración del préstamo (en años, máximo 50)</t>
  </si>
  <si>
    <t>Años (máximo 50 años)</t>
  </si>
  <si>
    <t>Amortización</t>
  </si>
  <si>
    <t>Intereses</t>
  </si>
  <si>
    <t>Cuota</t>
  </si>
  <si>
    <t>Manteniendo amortización inicial</t>
  </si>
  <si>
    <t>Recálculo de préstamo</t>
  </si>
  <si>
    <t>Este sistema mantiene la amortización inicial cambiando sólo los intereses.</t>
  </si>
  <si>
    <t>Este sistema recalcula nuevamente el préstamo para cada periodo.</t>
  </si>
  <si>
    <t>Forma de uso de esta hoja:</t>
  </si>
  <si>
    <t>Sólo se pueden modificar las celdas amarillas (la hoja está protegida sin contraseña)</t>
  </si>
  <si>
    <t>Los cambios de tipo de interés se pueden poner en la hoja “Manteniendo amortización inicial” y se copiarán automáticamente a la de “Recálculo de préstamo” para que la comparativa sea real.</t>
  </si>
  <si>
    <t>Para actualizaciones o más información acceda a http://rsanjose.webcindario.com/finanzas/prestamos</t>
  </si>
  <si>
    <t>Pendiente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</si>
</sst>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&quot; €&quot;;[Red]\-#,##0.00&quot; €&quot;"/>
    <numFmt numFmtId="166" formatCode="#,##0.00\ [$€];[Red]\-#,##0.00\ [$€]"/>
    <numFmt numFmtId="167" formatCode="0.000%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65" fontId="0" fillId="33" borderId="0" xfId="0" applyNumberFormat="1" applyFont="1" applyFill="1" applyBorder="1" applyAlignment="1" applyProtection="1">
      <alignment/>
      <protection locked="0"/>
    </xf>
    <xf numFmtId="10" fontId="0" fillId="33" borderId="0" xfId="0" applyNumberFormat="1" applyFont="1" applyFill="1" applyAlignment="1" applyProtection="1">
      <alignment/>
      <protection locked="0"/>
    </xf>
    <xf numFmtId="10" fontId="0" fillId="0" borderId="0" xfId="0" applyNumberFormat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>
      <alignment horizontal="right"/>
    </xf>
    <xf numFmtId="166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167" fontId="0" fillId="0" borderId="11" xfId="0" applyNumberFormat="1" applyBorder="1" applyAlignment="1">
      <alignment/>
    </xf>
    <xf numFmtId="164" fontId="0" fillId="0" borderId="11" xfId="45" applyFont="1" applyFill="1" applyBorder="1" applyAlignment="1" applyProtection="1">
      <alignment/>
      <protection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7" fontId="0" fillId="0" borderId="0" xfId="0" applyNumberFormat="1" applyBorder="1" applyAlignment="1">
      <alignment/>
    </xf>
    <xf numFmtId="164" fontId="0" fillId="0" borderId="0" xfId="45" applyFont="1" applyFill="1" applyBorder="1" applyAlignment="1" applyProtection="1">
      <alignment/>
      <protection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6" xfId="0" applyNumberFormat="1" applyBorder="1" applyAlignment="1">
      <alignment/>
    </xf>
    <xf numFmtId="164" fontId="0" fillId="0" borderId="16" xfId="45" applyFont="1" applyFill="1" applyBorder="1" applyAlignment="1" applyProtection="1">
      <alignment/>
      <protection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7" fontId="0" fillId="33" borderId="11" xfId="0" applyNumberFormat="1" applyFill="1" applyBorder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67" fontId="0" fillId="0" borderId="11" xfId="0" applyNumberForma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5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67" fontId="0" fillId="0" borderId="16" xfId="0" applyNumberFormat="1" applyBorder="1" applyAlignment="1" applyProtection="1">
      <alignment/>
      <protection/>
    </xf>
    <xf numFmtId="165" fontId="0" fillId="0" borderId="16" xfId="0" applyNumberFormat="1" applyBorder="1" applyAlignment="1" applyProtection="1">
      <alignment/>
      <protection/>
    </xf>
    <xf numFmtId="165" fontId="0" fillId="0" borderId="17" xfId="0" applyNumberFormat="1" applyBorder="1" applyAlignment="1" applyProtection="1">
      <alignment/>
      <protection/>
    </xf>
    <xf numFmtId="167" fontId="0" fillId="0" borderId="11" xfId="0" applyNumberFormat="1" applyFill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sanjose.webcindario.com/finanzas/prestam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4" sqref="B4"/>
    </sheetView>
  </sheetViews>
  <sheetFormatPr defaultColWidth="11.7109375" defaultRowHeight="12.75"/>
  <cols>
    <col min="1" max="1" width="41.7109375" style="1" customWidth="1"/>
    <col min="2" max="4" width="15.421875" style="1" customWidth="1"/>
    <col min="5" max="16384" width="11.7109375" style="1" customWidth="1"/>
  </cols>
  <sheetData>
    <row r="1" ht="18">
      <c r="A1" s="2" t="s">
        <v>0</v>
      </c>
    </row>
    <row r="2" spans="2:8" ht="12.75">
      <c r="B2"/>
      <c r="E2"/>
      <c r="F2"/>
      <c r="G2"/>
      <c r="H2"/>
    </row>
    <row r="3" spans="1:8" ht="12.75">
      <c r="A3" s="1" t="s">
        <v>1</v>
      </c>
      <c r="B3" s="3"/>
      <c r="F3"/>
      <c r="G3"/>
      <c r="H3"/>
    </row>
    <row r="4" spans="1:8" ht="12.75">
      <c r="A4" s="1" t="s">
        <v>2</v>
      </c>
      <c r="B4" s="4">
        <v>0.0254</v>
      </c>
      <c r="C4" s="5">
        <f>B4/12</f>
        <v>0.0021166666666666664</v>
      </c>
      <c r="F4"/>
      <c r="G4"/>
      <c r="H4"/>
    </row>
    <row r="5" spans="1:5" ht="12.75">
      <c r="A5" s="1" t="s">
        <v>3</v>
      </c>
      <c r="B5" s="6">
        <v>25</v>
      </c>
      <c r="C5" s="7">
        <f>D5*12</f>
        <v>300</v>
      </c>
      <c r="D5" s="1">
        <f>IF(B5&gt;50,50,B5)</f>
        <v>25</v>
      </c>
      <c r="E5" s="1" t="s">
        <v>4</v>
      </c>
    </row>
    <row r="6" ht="12.75">
      <c r="C6" s="7"/>
    </row>
    <row r="7" spans="2:5" ht="12.75">
      <c r="B7" s="8" t="s">
        <v>5</v>
      </c>
      <c r="C7" s="8" t="s">
        <v>6</v>
      </c>
      <c r="D7" s="8" t="s">
        <v>7</v>
      </c>
      <c r="E7"/>
    </row>
    <row r="8" spans="1:5" ht="12.75">
      <c r="A8" s="1" t="s">
        <v>8</v>
      </c>
      <c r="B8" s="9">
        <f>'Manteniendo amortización inicia'!E2</f>
        <v>0</v>
      </c>
      <c r="C8" s="9">
        <f>'Manteniendo amortización inicia'!F2</f>
        <v>0</v>
      </c>
      <c r="D8" s="9">
        <f>ROUND('Manteniendo amortización inicia'!G2,2)</f>
        <v>0</v>
      </c>
      <c r="E8"/>
    </row>
    <row r="9" spans="1:5" ht="12.75">
      <c r="A9" s="1" t="s">
        <v>9</v>
      </c>
      <c r="B9" s="9">
        <f>'Recálculo de préstamo'!E2</f>
        <v>0</v>
      </c>
      <c r="C9" s="9">
        <f>'Recálculo de préstamo'!F2</f>
        <v>0</v>
      </c>
      <c r="D9" s="9">
        <f>ROUND('Recálculo de préstamo'!G2,2)</f>
        <v>0</v>
      </c>
      <c r="E9"/>
    </row>
    <row r="10" ht="12.75">
      <c r="E10"/>
    </row>
    <row r="11" spans="1:5" ht="12.75">
      <c r="A11" s="10" t="str">
        <f>IF(D8&gt;D9,CONCATENATE("A favor de ",A9),IF(D8=D9,"Indistinto",CONCATENATE("A favor de ",A8)))</f>
        <v>Indistinto</v>
      </c>
      <c r="C11" s="9">
        <f>ABS(C8-C9)</f>
        <v>0</v>
      </c>
      <c r="D11" s="9">
        <f>ABS(D8-D9)</f>
        <v>0</v>
      </c>
      <c r="E11"/>
    </row>
    <row r="13" spans="1:2" ht="12.75">
      <c r="A13" s="10" t="str">
        <f>A8</f>
        <v>Manteniendo amortización inicial</v>
      </c>
      <c r="B13" s="1" t="s">
        <v>10</v>
      </c>
    </row>
    <row r="14" spans="1:2" ht="12.75">
      <c r="A14" s="10" t="str">
        <f>A9</f>
        <v>Recálculo de préstamo</v>
      </c>
      <c r="B14" s="1" t="s">
        <v>11</v>
      </c>
    </row>
    <row r="16" spans="1:8" ht="12.75">
      <c r="A16" s="10" t="s">
        <v>12</v>
      </c>
      <c r="B16" s="46" t="s">
        <v>13</v>
      </c>
      <c r="C16" s="46"/>
      <c r="D16" s="46"/>
      <c r="E16" s="46"/>
      <c r="F16" s="46"/>
      <c r="G16" s="46"/>
      <c r="H16" s="46"/>
    </row>
    <row r="17" spans="2:8" ht="12.75">
      <c r="B17" s="46" t="s">
        <v>14</v>
      </c>
      <c r="C17" s="46"/>
      <c r="D17" s="46"/>
      <c r="E17" s="46"/>
      <c r="F17" s="46"/>
      <c r="G17" s="46"/>
      <c r="H17" s="46"/>
    </row>
    <row r="18" spans="2:8" ht="12.75">
      <c r="B18" s="47" t="s">
        <v>15</v>
      </c>
      <c r="C18" s="47"/>
      <c r="D18" s="47"/>
      <c r="E18" s="47"/>
      <c r="F18" s="47"/>
      <c r="G18" s="47"/>
      <c r="H18" s="47"/>
    </row>
    <row r="19" spans="2:7" ht="12.75">
      <c r="B19" s="11"/>
      <c r="C19"/>
      <c r="D19"/>
      <c r="E19"/>
      <c r="F19"/>
      <c r="G19"/>
    </row>
    <row r="20" spans="2:7" ht="12.75">
      <c r="B20" s="11"/>
      <c r="C20"/>
      <c r="D20"/>
      <c r="E20"/>
      <c r="F20"/>
      <c r="G20"/>
    </row>
    <row r="21" spans="2:7" ht="12.75">
      <c r="B21" s="11"/>
      <c r="C21"/>
      <c r="D21"/>
      <c r="E21"/>
      <c r="F21"/>
      <c r="G21"/>
    </row>
    <row r="22" spans="2:7" ht="12.75">
      <c r="B22" s="11"/>
      <c r="C22"/>
      <c r="D22"/>
      <c r="E22"/>
      <c r="F22"/>
      <c r="G22"/>
    </row>
    <row r="23" spans="2:7" ht="12.75">
      <c r="B23" s="11"/>
      <c r="C23"/>
      <c r="D23"/>
      <c r="E23"/>
      <c r="F23"/>
      <c r="G23"/>
    </row>
    <row r="24" spans="2:7" ht="12.75">
      <c r="B24" s="11"/>
      <c r="C24"/>
      <c r="D24"/>
      <c r="E24"/>
      <c r="F24"/>
      <c r="G24"/>
    </row>
  </sheetData>
  <sheetProtection sheet="1" objects="1" scenarios="1"/>
  <mergeCells count="3">
    <mergeCell ref="B16:H16"/>
    <mergeCell ref="B17:H17"/>
    <mergeCell ref="B18:H18"/>
  </mergeCells>
  <hyperlinks>
    <hyperlink ref="B18" r:id="rId1" display="Para actualizaciones o más información acceda a http://rsanjose.webcindario.com/finanzas/prestamos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60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F118" sqref="F118"/>
    </sheetView>
  </sheetViews>
  <sheetFormatPr defaultColWidth="11.421875" defaultRowHeight="12.75"/>
  <cols>
    <col min="1" max="1" width="1.7109375" style="0" customWidth="1"/>
    <col min="2" max="2" width="4.28125" style="0" customWidth="1"/>
    <col min="3" max="3" width="10.00390625" style="0" customWidth="1"/>
    <col min="4" max="4" width="13.00390625" style="0" customWidth="1"/>
    <col min="5" max="7" width="12.8515625" style="0" customWidth="1"/>
    <col min="8" max="8" width="1.7109375" style="0" customWidth="1"/>
  </cols>
  <sheetData>
    <row r="1" spans="4:7" ht="12.75">
      <c r="D1" s="12" t="s">
        <v>16</v>
      </c>
      <c r="E1" s="12" t="s">
        <v>5</v>
      </c>
      <c r="F1" s="12" t="s">
        <v>6</v>
      </c>
      <c r="G1" s="12" t="s">
        <v>7</v>
      </c>
    </row>
    <row r="2" spans="5:7" ht="12.75">
      <c r="E2" s="13">
        <f>SUM(E3:E602)</f>
        <v>0</v>
      </c>
      <c r="F2" s="13">
        <f>SUM(F3:F602)</f>
        <v>0</v>
      </c>
      <c r="G2" s="13">
        <f>SUM(G3:G602)</f>
        <v>0</v>
      </c>
    </row>
    <row r="3" spans="2:8" ht="12.75">
      <c r="B3" s="14">
        <v>1</v>
      </c>
      <c r="C3" s="15">
        <f>Premisas!$B$4</f>
        <v>0.0254</v>
      </c>
      <c r="D3" s="16">
        <f>Premisas!$B$3</f>
        <v>0</v>
      </c>
      <c r="E3" s="17">
        <f>IF($D3&lt;0.1,0,-PPMT(+Premisas!$C$4,+B3,Premisas!$C$5,$D$3))</f>
        <v>0</v>
      </c>
      <c r="F3" s="17">
        <f aca="true" t="shared" si="0" ref="F3:F66">D3*C3/12</f>
        <v>0</v>
      </c>
      <c r="G3" s="18">
        <f aca="true" t="shared" si="1" ref="G3:G66">E3+F3</f>
        <v>0</v>
      </c>
      <c r="H3" s="19"/>
    </row>
    <row r="4" spans="2:8" ht="12.75">
      <c r="B4" s="20">
        <f aca="true" t="shared" si="2" ref="B4:B67">+B3+1</f>
        <v>2</v>
      </c>
      <c r="C4" s="21">
        <f aca="true" t="shared" si="3" ref="C4:C14">+C3</f>
        <v>0.0254</v>
      </c>
      <c r="D4" s="22">
        <f aca="true" t="shared" si="4" ref="D4:D67">+D3-E3</f>
        <v>0</v>
      </c>
      <c r="E4" s="19">
        <f>IF($D4&lt;0.1,0,-PPMT(+Premisas!$C$4,+B4,Premisas!$C$5,$D$3))</f>
        <v>0</v>
      </c>
      <c r="F4" s="19">
        <f t="shared" si="0"/>
        <v>0</v>
      </c>
      <c r="G4" s="23">
        <f t="shared" si="1"/>
        <v>0</v>
      </c>
      <c r="H4" s="19"/>
    </row>
    <row r="5" spans="2:8" ht="12.75">
      <c r="B5" s="20">
        <f t="shared" si="2"/>
        <v>3</v>
      </c>
      <c r="C5" s="21">
        <f t="shared" si="3"/>
        <v>0.0254</v>
      </c>
      <c r="D5" s="22">
        <f t="shared" si="4"/>
        <v>0</v>
      </c>
      <c r="E5" s="19">
        <f>IF($D5&lt;0.1,0,-PPMT(+Premisas!$C$4,+B5,Premisas!$C$5,$D$3))</f>
        <v>0</v>
      </c>
      <c r="F5" s="19">
        <f t="shared" si="0"/>
        <v>0</v>
      </c>
      <c r="G5" s="23">
        <f t="shared" si="1"/>
        <v>0</v>
      </c>
      <c r="H5" s="19"/>
    </row>
    <row r="6" spans="2:8" ht="12.75">
      <c r="B6" s="20">
        <f t="shared" si="2"/>
        <v>4</v>
      </c>
      <c r="C6" s="21">
        <f t="shared" si="3"/>
        <v>0.0254</v>
      </c>
      <c r="D6" s="22">
        <f t="shared" si="4"/>
        <v>0</v>
      </c>
      <c r="E6" s="19">
        <f>IF($D6&lt;0.1,0,-PPMT(+Premisas!$C$4,+B6,Premisas!$C$5,$D$3))</f>
        <v>0</v>
      </c>
      <c r="F6" s="19">
        <f t="shared" si="0"/>
        <v>0</v>
      </c>
      <c r="G6" s="23">
        <f t="shared" si="1"/>
        <v>0</v>
      </c>
      <c r="H6" s="19"/>
    </row>
    <row r="7" spans="2:8" ht="12.75">
      <c r="B7" s="20">
        <f t="shared" si="2"/>
        <v>5</v>
      </c>
      <c r="C7" s="21">
        <f t="shared" si="3"/>
        <v>0.0254</v>
      </c>
      <c r="D7" s="22">
        <f t="shared" si="4"/>
        <v>0</v>
      </c>
      <c r="E7" s="19">
        <f>IF($D7&lt;0.1,0,-PPMT(+Premisas!$C$4,+B7,Premisas!$C$5,$D$3))</f>
        <v>0</v>
      </c>
      <c r="F7" s="19">
        <f t="shared" si="0"/>
        <v>0</v>
      </c>
      <c r="G7" s="23">
        <f t="shared" si="1"/>
        <v>0</v>
      </c>
      <c r="H7" s="19"/>
    </row>
    <row r="8" spans="2:8" ht="12.75">
      <c r="B8" s="20">
        <f t="shared" si="2"/>
        <v>6</v>
      </c>
      <c r="C8" s="21">
        <f t="shared" si="3"/>
        <v>0.0254</v>
      </c>
      <c r="D8" s="22">
        <f t="shared" si="4"/>
        <v>0</v>
      </c>
      <c r="E8" s="19">
        <f>IF($D8&lt;0.1,0,-PPMT(+Premisas!$C$4,+B8,Premisas!$C$5,$D$3))</f>
        <v>0</v>
      </c>
      <c r="F8" s="19">
        <f t="shared" si="0"/>
        <v>0</v>
      </c>
      <c r="G8" s="23">
        <f t="shared" si="1"/>
        <v>0</v>
      </c>
      <c r="H8" s="19"/>
    </row>
    <row r="9" spans="2:8" ht="12.75">
      <c r="B9" s="20">
        <f t="shared" si="2"/>
        <v>7</v>
      </c>
      <c r="C9" s="21">
        <f t="shared" si="3"/>
        <v>0.0254</v>
      </c>
      <c r="D9" s="22">
        <f t="shared" si="4"/>
        <v>0</v>
      </c>
      <c r="E9" s="19">
        <f>IF($D9&lt;0.1,0,-PPMT(+Premisas!$C$4,+B9,Premisas!$C$5,$D$3))</f>
        <v>0</v>
      </c>
      <c r="F9" s="19">
        <f t="shared" si="0"/>
        <v>0</v>
      </c>
      <c r="G9" s="23">
        <f t="shared" si="1"/>
        <v>0</v>
      </c>
      <c r="H9" s="19"/>
    </row>
    <row r="10" spans="2:8" ht="12.75">
      <c r="B10" s="20">
        <f t="shared" si="2"/>
        <v>8</v>
      </c>
      <c r="C10" s="21">
        <f t="shared" si="3"/>
        <v>0.0254</v>
      </c>
      <c r="D10" s="22">
        <f t="shared" si="4"/>
        <v>0</v>
      </c>
      <c r="E10" s="19">
        <f>IF($D10&lt;0.1,0,-PPMT(+Premisas!$C$4,+B10,Premisas!$C$5,$D$3))</f>
        <v>0</v>
      </c>
      <c r="F10" s="19">
        <f t="shared" si="0"/>
        <v>0</v>
      </c>
      <c r="G10" s="23">
        <f t="shared" si="1"/>
        <v>0</v>
      </c>
      <c r="H10" s="19"/>
    </row>
    <row r="11" spans="2:8" ht="12.75">
      <c r="B11" s="20">
        <f t="shared" si="2"/>
        <v>9</v>
      </c>
      <c r="C11" s="21">
        <f t="shared" si="3"/>
        <v>0.0254</v>
      </c>
      <c r="D11" s="22">
        <f t="shared" si="4"/>
        <v>0</v>
      </c>
      <c r="E11" s="19">
        <f>IF($D11&lt;0.1,0,-PPMT(+Premisas!$C$4,+B11,Premisas!$C$5,$D$3))</f>
        <v>0</v>
      </c>
      <c r="F11" s="19">
        <f t="shared" si="0"/>
        <v>0</v>
      </c>
      <c r="G11" s="23">
        <f t="shared" si="1"/>
        <v>0</v>
      </c>
      <c r="H11" s="19"/>
    </row>
    <row r="12" spans="2:8" ht="12.75">
      <c r="B12" s="20">
        <f t="shared" si="2"/>
        <v>10</v>
      </c>
      <c r="C12" s="21">
        <f t="shared" si="3"/>
        <v>0.0254</v>
      </c>
      <c r="D12" s="22">
        <f t="shared" si="4"/>
        <v>0</v>
      </c>
      <c r="E12" s="19">
        <f>IF($D12&lt;0.1,0,-PPMT(+Premisas!$C$4,+B12,Premisas!$C$5,$D$3))</f>
        <v>0</v>
      </c>
      <c r="F12" s="19">
        <f t="shared" si="0"/>
        <v>0</v>
      </c>
      <c r="G12" s="23">
        <f t="shared" si="1"/>
        <v>0</v>
      </c>
      <c r="H12" s="19"/>
    </row>
    <row r="13" spans="2:8" ht="12.75">
      <c r="B13" s="20">
        <f t="shared" si="2"/>
        <v>11</v>
      </c>
      <c r="C13" s="21">
        <f t="shared" si="3"/>
        <v>0.0254</v>
      </c>
      <c r="D13" s="22">
        <f t="shared" si="4"/>
        <v>0</v>
      </c>
      <c r="E13" s="19">
        <f>IF($D13&lt;0.1,0,-PPMT(+Premisas!$C$4,+B13,Premisas!$C$5,$D$3))</f>
        <v>0</v>
      </c>
      <c r="F13" s="19">
        <f t="shared" si="0"/>
        <v>0</v>
      </c>
      <c r="G13" s="23">
        <f t="shared" si="1"/>
        <v>0</v>
      </c>
      <c r="H13" s="19"/>
    </row>
    <row r="14" spans="2:8" ht="12.75">
      <c r="B14" s="24">
        <f t="shared" si="2"/>
        <v>12</v>
      </c>
      <c r="C14" s="25">
        <f t="shared" si="3"/>
        <v>0.0254</v>
      </c>
      <c r="D14" s="26">
        <f t="shared" si="4"/>
        <v>0</v>
      </c>
      <c r="E14" s="27">
        <f>IF($D14&lt;0.1,0,-PPMT(+Premisas!$C$4,+B14,Premisas!$C$5,$D$3))</f>
        <v>0</v>
      </c>
      <c r="F14" s="27">
        <f t="shared" si="0"/>
        <v>0</v>
      </c>
      <c r="G14" s="28">
        <f t="shared" si="1"/>
        <v>0</v>
      </c>
      <c r="H14" s="19"/>
    </row>
    <row r="15" spans="2:8" ht="12.75">
      <c r="B15" s="14">
        <f t="shared" si="2"/>
        <v>13</v>
      </c>
      <c r="C15" s="29">
        <f>C14</f>
        <v>0.0254</v>
      </c>
      <c r="D15" s="16">
        <f t="shared" si="4"/>
        <v>0</v>
      </c>
      <c r="E15" s="17">
        <f>IF($D15&lt;0.1,0,-PPMT(+Premisas!$C$4,+B15,Premisas!$C$5,$D$3))</f>
        <v>0</v>
      </c>
      <c r="F15" s="17">
        <f t="shared" si="0"/>
        <v>0</v>
      </c>
      <c r="G15" s="18">
        <f t="shared" si="1"/>
        <v>0</v>
      </c>
      <c r="H15" s="19"/>
    </row>
    <row r="16" spans="2:8" ht="12.75">
      <c r="B16" s="20">
        <f t="shared" si="2"/>
        <v>14</v>
      </c>
      <c r="C16" s="21">
        <f aca="true" t="shared" si="5" ref="C16:C26">+C15</f>
        <v>0.0254</v>
      </c>
      <c r="D16" s="22">
        <f t="shared" si="4"/>
        <v>0</v>
      </c>
      <c r="E16" s="19">
        <f>IF($D16&lt;0.1,0,-PPMT(+Premisas!$C$4,+B16,Premisas!$C$5,$D$3))</f>
        <v>0</v>
      </c>
      <c r="F16" s="19">
        <f t="shared" si="0"/>
        <v>0</v>
      </c>
      <c r="G16" s="23">
        <f t="shared" si="1"/>
        <v>0</v>
      </c>
      <c r="H16" s="19"/>
    </row>
    <row r="17" spans="2:8" ht="12.75">
      <c r="B17" s="20">
        <f t="shared" si="2"/>
        <v>15</v>
      </c>
      <c r="C17" s="21">
        <f t="shared" si="5"/>
        <v>0.0254</v>
      </c>
      <c r="D17" s="22">
        <f t="shared" si="4"/>
        <v>0</v>
      </c>
      <c r="E17" s="19">
        <f>IF($D17&lt;0.1,0,-PPMT(+Premisas!$C$4,+B17,Premisas!$C$5,$D$3))</f>
        <v>0</v>
      </c>
      <c r="F17" s="19">
        <f t="shared" si="0"/>
        <v>0</v>
      </c>
      <c r="G17" s="23">
        <f t="shared" si="1"/>
        <v>0</v>
      </c>
      <c r="H17" s="19"/>
    </row>
    <row r="18" spans="2:8" ht="12.75">
      <c r="B18" s="20">
        <f t="shared" si="2"/>
        <v>16</v>
      </c>
      <c r="C18" s="21">
        <f t="shared" si="5"/>
        <v>0.0254</v>
      </c>
      <c r="D18" s="22">
        <f t="shared" si="4"/>
        <v>0</v>
      </c>
      <c r="E18" s="19">
        <f>IF($D18&lt;0.1,0,-PPMT(+Premisas!$C$4,+B18,Premisas!$C$5,$D$3))</f>
        <v>0</v>
      </c>
      <c r="F18" s="19">
        <f t="shared" si="0"/>
        <v>0</v>
      </c>
      <c r="G18" s="23">
        <f t="shared" si="1"/>
        <v>0</v>
      </c>
      <c r="H18" s="19"/>
    </row>
    <row r="19" spans="2:8" ht="12.75">
      <c r="B19" s="20">
        <f t="shared" si="2"/>
        <v>17</v>
      </c>
      <c r="C19" s="21">
        <f t="shared" si="5"/>
        <v>0.0254</v>
      </c>
      <c r="D19" s="22">
        <f t="shared" si="4"/>
        <v>0</v>
      </c>
      <c r="E19" s="19">
        <f>IF($D19&lt;0.1,0,-PPMT(+Premisas!$C$4,+B19,Premisas!$C$5,$D$3))</f>
        <v>0</v>
      </c>
      <c r="F19" s="19">
        <f t="shared" si="0"/>
        <v>0</v>
      </c>
      <c r="G19" s="23">
        <f t="shared" si="1"/>
        <v>0</v>
      </c>
      <c r="H19" s="19"/>
    </row>
    <row r="20" spans="2:8" ht="12.75">
      <c r="B20" s="20">
        <f t="shared" si="2"/>
        <v>18</v>
      </c>
      <c r="C20" s="21">
        <f t="shared" si="5"/>
        <v>0.0254</v>
      </c>
      <c r="D20" s="22">
        <f t="shared" si="4"/>
        <v>0</v>
      </c>
      <c r="E20" s="19">
        <f>IF($D20&lt;0.1,0,-PPMT(+Premisas!$C$4,+B20,Premisas!$C$5,$D$3))</f>
        <v>0</v>
      </c>
      <c r="F20" s="19">
        <f t="shared" si="0"/>
        <v>0</v>
      </c>
      <c r="G20" s="23">
        <f t="shared" si="1"/>
        <v>0</v>
      </c>
      <c r="H20" s="19"/>
    </row>
    <row r="21" spans="2:8" ht="12.75">
      <c r="B21" s="20">
        <f t="shared" si="2"/>
        <v>19</v>
      </c>
      <c r="C21" s="21">
        <f t="shared" si="5"/>
        <v>0.0254</v>
      </c>
      <c r="D21" s="22">
        <f t="shared" si="4"/>
        <v>0</v>
      </c>
      <c r="E21" s="19">
        <f>IF($D21&lt;0.1,0,-PPMT(+Premisas!$C$4,+B21,Premisas!$C$5,$D$3))</f>
        <v>0</v>
      </c>
      <c r="F21" s="19">
        <f t="shared" si="0"/>
        <v>0</v>
      </c>
      <c r="G21" s="23">
        <f t="shared" si="1"/>
        <v>0</v>
      </c>
      <c r="H21" s="19"/>
    </row>
    <row r="22" spans="2:8" ht="12.75">
      <c r="B22" s="20">
        <f t="shared" si="2"/>
        <v>20</v>
      </c>
      <c r="C22" s="21">
        <f t="shared" si="5"/>
        <v>0.0254</v>
      </c>
      <c r="D22" s="22">
        <f t="shared" si="4"/>
        <v>0</v>
      </c>
      <c r="E22" s="19">
        <f>IF($D22&lt;0.1,0,-PPMT(+Premisas!$C$4,+B22,Premisas!$C$5,$D$3))</f>
        <v>0</v>
      </c>
      <c r="F22" s="19">
        <f t="shared" si="0"/>
        <v>0</v>
      </c>
      <c r="G22" s="23">
        <f t="shared" si="1"/>
        <v>0</v>
      </c>
      <c r="H22" s="19"/>
    </row>
    <row r="23" spans="2:8" ht="12.75">
      <c r="B23" s="20">
        <f t="shared" si="2"/>
        <v>21</v>
      </c>
      <c r="C23" s="21">
        <f t="shared" si="5"/>
        <v>0.0254</v>
      </c>
      <c r="D23" s="22">
        <f t="shared" si="4"/>
        <v>0</v>
      </c>
      <c r="E23" s="19">
        <f>IF($D23&lt;0.1,0,-PPMT(+Premisas!$C$4,+B23,Premisas!$C$5,$D$3))</f>
        <v>0</v>
      </c>
      <c r="F23" s="19">
        <f t="shared" si="0"/>
        <v>0</v>
      </c>
      <c r="G23" s="23">
        <f t="shared" si="1"/>
        <v>0</v>
      </c>
      <c r="H23" s="19"/>
    </row>
    <row r="24" spans="2:8" ht="12.75">
      <c r="B24" s="20">
        <f t="shared" si="2"/>
        <v>22</v>
      </c>
      <c r="C24" s="21">
        <f t="shared" si="5"/>
        <v>0.0254</v>
      </c>
      <c r="D24" s="22">
        <f t="shared" si="4"/>
        <v>0</v>
      </c>
      <c r="E24" s="19">
        <f>IF($D24&lt;0.1,0,-PPMT(+Premisas!$C$4,+B24,Premisas!$C$5,$D$3))</f>
        <v>0</v>
      </c>
      <c r="F24" s="19">
        <f t="shared" si="0"/>
        <v>0</v>
      </c>
      <c r="G24" s="23">
        <f t="shared" si="1"/>
        <v>0</v>
      </c>
      <c r="H24" s="19"/>
    </row>
    <row r="25" spans="2:8" ht="12.75">
      <c r="B25" s="20">
        <f t="shared" si="2"/>
        <v>23</v>
      </c>
      <c r="C25" s="21">
        <f t="shared" si="5"/>
        <v>0.0254</v>
      </c>
      <c r="D25" s="22">
        <f t="shared" si="4"/>
        <v>0</v>
      </c>
      <c r="E25" s="19">
        <f>IF($D25&lt;0.1,0,-PPMT(+Premisas!$C$4,+B25,Premisas!$C$5,$D$3))</f>
        <v>0</v>
      </c>
      <c r="F25" s="19">
        <f t="shared" si="0"/>
        <v>0</v>
      </c>
      <c r="G25" s="23">
        <f t="shared" si="1"/>
        <v>0</v>
      </c>
      <c r="H25" s="19"/>
    </row>
    <row r="26" spans="2:8" ht="12.75">
      <c r="B26" s="24">
        <f t="shared" si="2"/>
        <v>24</v>
      </c>
      <c r="C26" s="25">
        <f t="shared" si="5"/>
        <v>0.0254</v>
      </c>
      <c r="D26" s="26">
        <f t="shared" si="4"/>
        <v>0</v>
      </c>
      <c r="E26" s="27">
        <f>IF($D26&lt;0.1,0,-PPMT(+Premisas!$C$4,+B26,Premisas!$C$5,$D$3))</f>
        <v>0</v>
      </c>
      <c r="F26" s="27">
        <f t="shared" si="0"/>
        <v>0</v>
      </c>
      <c r="G26" s="28">
        <f t="shared" si="1"/>
        <v>0</v>
      </c>
      <c r="H26" s="19"/>
    </row>
    <row r="27" spans="2:8" ht="12.75">
      <c r="B27" s="14">
        <f t="shared" si="2"/>
        <v>25</v>
      </c>
      <c r="C27" s="29">
        <f>C26</f>
        <v>0.0254</v>
      </c>
      <c r="D27" s="16">
        <f t="shared" si="4"/>
        <v>0</v>
      </c>
      <c r="E27" s="17">
        <f>IF($D27&lt;0.1,0,-PPMT(+Premisas!$C$4,+B27,Premisas!$C$5,$D$3))</f>
        <v>0</v>
      </c>
      <c r="F27" s="17">
        <f t="shared" si="0"/>
        <v>0</v>
      </c>
      <c r="G27" s="18">
        <f t="shared" si="1"/>
        <v>0</v>
      </c>
      <c r="H27" s="19"/>
    </row>
    <row r="28" spans="2:8" ht="12.75">
      <c r="B28" s="20">
        <f t="shared" si="2"/>
        <v>26</v>
      </c>
      <c r="C28" s="21">
        <f aca="true" t="shared" si="6" ref="C28:C91">+C27</f>
        <v>0.0254</v>
      </c>
      <c r="D28" s="22">
        <f t="shared" si="4"/>
        <v>0</v>
      </c>
      <c r="E28" s="19">
        <f>IF($D28&lt;0.1,0,-PPMT(+Premisas!$C$4,+B28,Premisas!$C$5,$D$3))</f>
        <v>0</v>
      </c>
      <c r="F28" s="19">
        <f t="shared" si="0"/>
        <v>0</v>
      </c>
      <c r="G28" s="23">
        <f t="shared" si="1"/>
        <v>0</v>
      </c>
      <c r="H28" s="19"/>
    </row>
    <row r="29" spans="2:8" ht="12.75">
      <c r="B29" s="20">
        <f t="shared" si="2"/>
        <v>27</v>
      </c>
      <c r="C29" s="21">
        <f t="shared" si="6"/>
        <v>0.0254</v>
      </c>
      <c r="D29" s="22">
        <f t="shared" si="4"/>
        <v>0</v>
      </c>
      <c r="E29" s="19">
        <f>IF($D29&lt;0.1,0,-PPMT(+Premisas!$C$4,+B29,Premisas!$C$5,$D$3))</f>
        <v>0</v>
      </c>
      <c r="F29" s="19">
        <f t="shared" si="0"/>
        <v>0</v>
      </c>
      <c r="G29" s="23">
        <f t="shared" si="1"/>
        <v>0</v>
      </c>
      <c r="H29" s="19"/>
    </row>
    <row r="30" spans="2:8" ht="12.75">
      <c r="B30" s="20">
        <f t="shared" si="2"/>
        <v>28</v>
      </c>
      <c r="C30" s="21">
        <f t="shared" si="6"/>
        <v>0.0254</v>
      </c>
      <c r="D30" s="22">
        <f t="shared" si="4"/>
        <v>0</v>
      </c>
      <c r="E30" s="19">
        <f>IF($D30&lt;0.1,0,-PPMT(+Premisas!$C$4,+B30,Premisas!$C$5,$D$3))</f>
        <v>0</v>
      </c>
      <c r="F30" s="19">
        <f t="shared" si="0"/>
        <v>0</v>
      </c>
      <c r="G30" s="23">
        <f t="shared" si="1"/>
        <v>0</v>
      </c>
      <c r="H30" s="19"/>
    </row>
    <row r="31" spans="2:8" ht="12.75">
      <c r="B31" s="20">
        <f t="shared" si="2"/>
        <v>29</v>
      </c>
      <c r="C31" s="21">
        <f t="shared" si="6"/>
        <v>0.0254</v>
      </c>
      <c r="D31" s="22">
        <f t="shared" si="4"/>
        <v>0</v>
      </c>
      <c r="E31" s="19">
        <f>IF($D31&lt;0.1,0,-PPMT(+Premisas!$C$4,+B31,Premisas!$C$5,$D$3))</f>
        <v>0</v>
      </c>
      <c r="F31" s="19">
        <f t="shared" si="0"/>
        <v>0</v>
      </c>
      <c r="G31" s="23">
        <f t="shared" si="1"/>
        <v>0</v>
      </c>
      <c r="H31" s="19"/>
    </row>
    <row r="32" spans="2:8" ht="12.75">
      <c r="B32" s="20">
        <f t="shared" si="2"/>
        <v>30</v>
      </c>
      <c r="C32" s="21">
        <f t="shared" si="6"/>
        <v>0.0254</v>
      </c>
      <c r="D32" s="22">
        <f t="shared" si="4"/>
        <v>0</v>
      </c>
      <c r="E32" s="19">
        <f>IF($D32&lt;0.1,0,-PPMT(+Premisas!$C$4,+B32,Premisas!$C$5,$D$3))</f>
        <v>0</v>
      </c>
      <c r="F32" s="19">
        <f t="shared" si="0"/>
        <v>0</v>
      </c>
      <c r="G32" s="23">
        <f t="shared" si="1"/>
        <v>0</v>
      </c>
      <c r="H32" s="19"/>
    </row>
    <row r="33" spans="2:8" ht="12.75">
      <c r="B33" s="20">
        <f t="shared" si="2"/>
        <v>31</v>
      </c>
      <c r="C33" s="21">
        <f t="shared" si="6"/>
        <v>0.0254</v>
      </c>
      <c r="D33" s="22">
        <f t="shared" si="4"/>
        <v>0</v>
      </c>
      <c r="E33" s="19">
        <f>IF($D33&lt;0.1,0,-PPMT(+Premisas!$C$4,+B33,Premisas!$C$5,$D$3))</f>
        <v>0</v>
      </c>
      <c r="F33" s="19">
        <f t="shared" si="0"/>
        <v>0</v>
      </c>
      <c r="G33" s="23">
        <f t="shared" si="1"/>
        <v>0</v>
      </c>
      <c r="H33" s="19"/>
    </row>
    <row r="34" spans="2:8" ht="12.75">
      <c r="B34" s="20">
        <f t="shared" si="2"/>
        <v>32</v>
      </c>
      <c r="C34" s="21">
        <f t="shared" si="6"/>
        <v>0.0254</v>
      </c>
      <c r="D34" s="22">
        <f t="shared" si="4"/>
        <v>0</v>
      </c>
      <c r="E34" s="19">
        <f>IF($D34&lt;0.1,0,-PPMT(+Premisas!$C$4,+B34,Premisas!$C$5,$D$3))</f>
        <v>0</v>
      </c>
      <c r="F34" s="19">
        <f t="shared" si="0"/>
        <v>0</v>
      </c>
      <c r="G34" s="23">
        <f t="shared" si="1"/>
        <v>0</v>
      </c>
      <c r="H34" s="19"/>
    </row>
    <row r="35" spans="2:8" ht="12.75">
      <c r="B35" s="20">
        <f t="shared" si="2"/>
        <v>33</v>
      </c>
      <c r="C35" s="21">
        <f t="shared" si="6"/>
        <v>0.0254</v>
      </c>
      <c r="D35" s="22">
        <f t="shared" si="4"/>
        <v>0</v>
      </c>
      <c r="E35" s="19">
        <f>IF($D35&lt;0.1,0,-PPMT(+Premisas!$C$4,+B35,Premisas!$C$5,$D$3))</f>
        <v>0</v>
      </c>
      <c r="F35" s="19">
        <f t="shared" si="0"/>
        <v>0</v>
      </c>
      <c r="G35" s="23">
        <f t="shared" si="1"/>
        <v>0</v>
      </c>
      <c r="H35" s="19"/>
    </row>
    <row r="36" spans="2:8" ht="12.75">
      <c r="B36" s="20">
        <f t="shared" si="2"/>
        <v>34</v>
      </c>
      <c r="C36" s="21">
        <f t="shared" si="6"/>
        <v>0.0254</v>
      </c>
      <c r="D36" s="22">
        <f t="shared" si="4"/>
        <v>0</v>
      </c>
      <c r="E36" s="19">
        <f>IF($D36&lt;0.1,0,-PPMT(+Premisas!$C$4,+B36,Premisas!$C$5,$D$3))</f>
        <v>0</v>
      </c>
      <c r="F36" s="19">
        <f t="shared" si="0"/>
        <v>0</v>
      </c>
      <c r="G36" s="23">
        <f t="shared" si="1"/>
        <v>0</v>
      </c>
      <c r="H36" s="19"/>
    </row>
    <row r="37" spans="2:8" ht="12.75">
      <c r="B37" s="20">
        <f t="shared" si="2"/>
        <v>35</v>
      </c>
      <c r="C37" s="21">
        <f t="shared" si="6"/>
        <v>0.0254</v>
      </c>
      <c r="D37" s="22">
        <f t="shared" si="4"/>
        <v>0</v>
      </c>
      <c r="E37" s="19">
        <f>IF($D37&lt;0.1,0,-PPMT(+Premisas!$C$4,+B37,Premisas!$C$5,$D$3))</f>
        <v>0</v>
      </c>
      <c r="F37" s="19">
        <f t="shared" si="0"/>
        <v>0</v>
      </c>
      <c r="G37" s="23">
        <f t="shared" si="1"/>
        <v>0</v>
      </c>
      <c r="H37" s="19"/>
    </row>
    <row r="38" spans="2:8" ht="12.75">
      <c r="B38" s="24">
        <f t="shared" si="2"/>
        <v>36</v>
      </c>
      <c r="C38" s="25">
        <f t="shared" si="6"/>
        <v>0.0254</v>
      </c>
      <c r="D38" s="26">
        <f t="shared" si="4"/>
        <v>0</v>
      </c>
      <c r="E38" s="27">
        <f>IF($D38&lt;0.1,0,-PPMT(+Premisas!$C$4,+B38,Premisas!$C$5,$D$3))</f>
        <v>0</v>
      </c>
      <c r="F38" s="27">
        <f t="shared" si="0"/>
        <v>0</v>
      </c>
      <c r="G38" s="28">
        <f t="shared" si="1"/>
        <v>0</v>
      </c>
      <c r="H38" s="19"/>
    </row>
    <row r="39" spans="2:8" ht="12.75">
      <c r="B39" s="14">
        <f t="shared" si="2"/>
        <v>37</v>
      </c>
      <c r="C39" s="29">
        <f t="shared" si="6"/>
        <v>0.0254</v>
      </c>
      <c r="D39" s="16">
        <f t="shared" si="4"/>
        <v>0</v>
      </c>
      <c r="E39" s="17">
        <f>IF($D39&lt;0.1,0,-PPMT(+Premisas!$C$4,+B39,Premisas!$C$5,$D$3))</f>
        <v>0</v>
      </c>
      <c r="F39" s="17">
        <f t="shared" si="0"/>
        <v>0</v>
      </c>
      <c r="G39" s="18">
        <f t="shared" si="1"/>
        <v>0</v>
      </c>
      <c r="H39" s="19"/>
    </row>
    <row r="40" spans="2:8" ht="12.75">
      <c r="B40" s="20">
        <f t="shared" si="2"/>
        <v>38</v>
      </c>
      <c r="C40" s="21">
        <f t="shared" si="6"/>
        <v>0.0254</v>
      </c>
      <c r="D40" s="22">
        <f t="shared" si="4"/>
        <v>0</v>
      </c>
      <c r="E40" s="19">
        <f>IF($D40&lt;0.1,0,-PPMT(+Premisas!$C$4,+B40,Premisas!$C$5,$D$3))</f>
        <v>0</v>
      </c>
      <c r="F40" s="19">
        <f t="shared" si="0"/>
        <v>0</v>
      </c>
      <c r="G40" s="23">
        <f t="shared" si="1"/>
        <v>0</v>
      </c>
      <c r="H40" s="19"/>
    </row>
    <row r="41" spans="2:8" ht="12.75">
      <c r="B41" s="20">
        <f t="shared" si="2"/>
        <v>39</v>
      </c>
      <c r="C41" s="21">
        <f t="shared" si="6"/>
        <v>0.0254</v>
      </c>
      <c r="D41" s="22">
        <f t="shared" si="4"/>
        <v>0</v>
      </c>
      <c r="E41" s="19">
        <f>IF($D41&lt;0.1,0,-PPMT(+Premisas!$C$4,+B41,Premisas!$C$5,$D$3))</f>
        <v>0</v>
      </c>
      <c r="F41" s="19">
        <f t="shared" si="0"/>
        <v>0</v>
      </c>
      <c r="G41" s="23">
        <f t="shared" si="1"/>
        <v>0</v>
      </c>
      <c r="H41" s="19"/>
    </row>
    <row r="42" spans="2:8" ht="12.75">
      <c r="B42" s="20">
        <f t="shared" si="2"/>
        <v>40</v>
      </c>
      <c r="C42" s="21">
        <f t="shared" si="6"/>
        <v>0.0254</v>
      </c>
      <c r="D42" s="22">
        <f t="shared" si="4"/>
        <v>0</v>
      </c>
      <c r="E42" s="19">
        <f>IF($D42&lt;0.1,0,-PPMT(+Premisas!$C$4,+B42,Premisas!$C$5,$D$3))</f>
        <v>0</v>
      </c>
      <c r="F42" s="19">
        <f t="shared" si="0"/>
        <v>0</v>
      </c>
      <c r="G42" s="23">
        <f t="shared" si="1"/>
        <v>0</v>
      </c>
      <c r="H42" s="19"/>
    </row>
    <row r="43" spans="2:8" ht="12.75">
      <c r="B43" s="20">
        <f t="shared" si="2"/>
        <v>41</v>
      </c>
      <c r="C43" s="21">
        <f t="shared" si="6"/>
        <v>0.0254</v>
      </c>
      <c r="D43" s="22">
        <f t="shared" si="4"/>
        <v>0</v>
      </c>
      <c r="E43" s="19">
        <f>IF($D43&lt;0.1,0,-PPMT(+Premisas!$C$4,+B43,Premisas!$C$5,$D$3))</f>
        <v>0</v>
      </c>
      <c r="F43" s="19">
        <f t="shared" si="0"/>
        <v>0</v>
      </c>
      <c r="G43" s="23">
        <f t="shared" si="1"/>
        <v>0</v>
      </c>
      <c r="H43" s="19"/>
    </row>
    <row r="44" spans="2:8" ht="12.75">
      <c r="B44" s="20">
        <f t="shared" si="2"/>
        <v>42</v>
      </c>
      <c r="C44" s="21">
        <f t="shared" si="6"/>
        <v>0.0254</v>
      </c>
      <c r="D44" s="22">
        <f t="shared" si="4"/>
        <v>0</v>
      </c>
      <c r="E44" s="19">
        <f>IF($D44&lt;0.1,0,-PPMT(+Premisas!$C$4,+B44,Premisas!$C$5,$D$3))</f>
        <v>0</v>
      </c>
      <c r="F44" s="19">
        <f t="shared" si="0"/>
        <v>0</v>
      </c>
      <c r="G44" s="23">
        <f t="shared" si="1"/>
        <v>0</v>
      </c>
      <c r="H44" s="19"/>
    </row>
    <row r="45" spans="2:8" ht="12.75">
      <c r="B45" s="20">
        <f t="shared" si="2"/>
        <v>43</v>
      </c>
      <c r="C45" s="21">
        <f t="shared" si="6"/>
        <v>0.0254</v>
      </c>
      <c r="D45" s="22">
        <f t="shared" si="4"/>
        <v>0</v>
      </c>
      <c r="E45" s="19">
        <f>IF($D45&lt;0.1,0,-PPMT(+Premisas!$C$4,+B45,Premisas!$C$5,$D$3))</f>
        <v>0</v>
      </c>
      <c r="F45" s="19">
        <f t="shared" si="0"/>
        <v>0</v>
      </c>
      <c r="G45" s="23">
        <f t="shared" si="1"/>
        <v>0</v>
      </c>
      <c r="H45" s="19"/>
    </row>
    <row r="46" spans="2:8" ht="12.75">
      <c r="B46" s="20">
        <f t="shared" si="2"/>
        <v>44</v>
      </c>
      <c r="C46" s="21">
        <f t="shared" si="6"/>
        <v>0.0254</v>
      </c>
      <c r="D46" s="22">
        <f t="shared" si="4"/>
        <v>0</v>
      </c>
      <c r="E46" s="19">
        <f>IF($D46&lt;0.1,0,-PPMT(+Premisas!$C$4,+B46,Premisas!$C$5,$D$3))</f>
        <v>0</v>
      </c>
      <c r="F46" s="19">
        <f t="shared" si="0"/>
        <v>0</v>
      </c>
      <c r="G46" s="23">
        <f t="shared" si="1"/>
        <v>0</v>
      </c>
      <c r="H46" s="19"/>
    </row>
    <row r="47" spans="2:8" ht="12.75">
      <c r="B47" s="20">
        <f t="shared" si="2"/>
        <v>45</v>
      </c>
      <c r="C47" s="21">
        <f t="shared" si="6"/>
        <v>0.0254</v>
      </c>
      <c r="D47" s="22">
        <f t="shared" si="4"/>
        <v>0</v>
      </c>
      <c r="E47" s="19">
        <f>IF($D47&lt;0.1,0,-PPMT(+Premisas!$C$4,+B47,Premisas!$C$5,$D$3))</f>
        <v>0</v>
      </c>
      <c r="F47" s="19">
        <f t="shared" si="0"/>
        <v>0</v>
      </c>
      <c r="G47" s="23">
        <f t="shared" si="1"/>
        <v>0</v>
      </c>
      <c r="H47" s="19"/>
    </row>
    <row r="48" spans="2:8" ht="12.75">
      <c r="B48" s="20">
        <f t="shared" si="2"/>
        <v>46</v>
      </c>
      <c r="C48" s="21">
        <f t="shared" si="6"/>
        <v>0.0254</v>
      </c>
      <c r="D48" s="22">
        <f t="shared" si="4"/>
        <v>0</v>
      </c>
      <c r="E48" s="19">
        <f>IF($D48&lt;0.1,0,-PPMT(+Premisas!$C$4,+B48,Premisas!$C$5,$D$3))</f>
        <v>0</v>
      </c>
      <c r="F48" s="19">
        <f t="shared" si="0"/>
        <v>0</v>
      </c>
      <c r="G48" s="23">
        <f t="shared" si="1"/>
        <v>0</v>
      </c>
      <c r="H48" s="19"/>
    </row>
    <row r="49" spans="2:8" ht="12.75">
      <c r="B49" s="20">
        <f t="shared" si="2"/>
        <v>47</v>
      </c>
      <c r="C49" s="21">
        <f t="shared" si="6"/>
        <v>0.0254</v>
      </c>
      <c r="D49" s="22">
        <f t="shared" si="4"/>
        <v>0</v>
      </c>
      <c r="E49" s="19">
        <f>IF($D49&lt;0.1,0,-PPMT(+Premisas!$C$4,+B49,Premisas!$C$5,$D$3))</f>
        <v>0</v>
      </c>
      <c r="F49" s="19">
        <f t="shared" si="0"/>
        <v>0</v>
      </c>
      <c r="G49" s="23">
        <f t="shared" si="1"/>
        <v>0</v>
      </c>
      <c r="H49" s="19"/>
    </row>
    <row r="50" spans="2:8" ht="12.75">
      <c r="B50" s="24">
        <f t="shared" si="2"/>
        <v>48</v>
      </c>
      <c r="C50" s="25">
        <f t="shared" si="6"/>
        <v>0.0254</v>
      </c>
      <c r="D50" s="26">
        <f t="shared" si="4"/>
        <v>0</v>
      </c>
      <c r="E50" s="27">
        <f>IF($D50&lt;0.1,0,-PPMT(+Premisas!$C$4,+B50,Premisas!$C$5,$D$3))</f>
        <v>0</v>
      </c>
      <c r="F50" s="27">
        <f t="shared" si="0"/>
        <v>0</v>
      </c>
      <c r="G50" s="28">
        <f t="shared" si="1"/>
        <v>0</v>
      </c>
      <c r="H50" s="19"/>
    </row>
    <row r="51" spans="2:8" ht="12.75">
      <c r="B51" s="14">
        <f t="shared" si="2"/>
        <v>49</v>
      </c>
      <c r="C51" s="29">
        <f t="shared" si="6"/>
        <v>0.0254</v>
      </c>
      <c r="D51" s="16">
        <f t="shared" si="4"/>
        <v>0</v>
      </c>
      <c r="E51" s="17">
        <f>IF($D51&lt;0.1,0,-PPMT(+Premisas!$C$4,+B51,Premisas!$C$5,$D$3))</f>
        <v>0</v>
      </c>
      <c r="F51" s="17">
        <f t="shared" si="0"/>
        <v>0</v>
      </c>
      <c r="G51" s="18">
        <f t="shared" si="1"/>
        <v>0</v>
      </c>
      <c r="H51" s="19"/>
    </row>
    <row r="52" spans="2:8" ht="12.75">
      <c r="B52" s="20">
        <f t="shared" si="2"/>
        <v>50</v>
      </c>
      <c r="C52" s="21">
        <f t="shared" si="6"/>
        <v>0.0254</v>
      </c>
      <c r="D52" s="22">
        <f t="shared" si="4"/>
        <v>0</v>
      </c>
      <c r="E52" s="19">
        <f>IF($D52&lt;0.1,0,-PPMT(+Premisas!$C$4,+B52,Premisas!$C$5,$D$3))</f>
        <v>0</v>
      </c>
      <c r="F52" s="19">
        <f t="shared" si="0"/>
        <v>0</v>
      </c>
      <c r="G52" s="23">
        <f t="shared" si="1"/>
        <v>0</v>
      </c>
      <c r="H52" s="19"/>
    </row>
    <row r="53" spans="2:8" ht="12.75">
      <c r="B53" s="20">
        <f t="shared" si="2"/>
        <v>51</v>
      </c>
      <c r="C53" s="21">
        <f t="shared" si="6"/>
        <v>0.0254</v>
      </c>
      <c r="D53" s="22">
        <f t="shared" si="4"/>
        <v>0</v>
      </c>
      <c r="E53" s="19">
        <f>IF($D53&lt;0.1,0,-PPMT(+Premisas!$C$4,+B53,Premisas!$C$5,$D$3))</f>
        <v>0</v>
      </c>
      <c r="F53" s="19">
        <f t="shared" si="0"/>
        <v>0</v>
      </c>
      <c r="G53" s="23">
        <f t="shared" si="1"/>
        <v>0</v>
      </c>
      <c r="H53" s="19"/>
    </row>
    <row r="54" spans="2:8" ht="12.75">
      <c r="B54" s="20">
        <f t="shared" si="2"/>
        <v>52</v>
      </c>
      <c r="C54" s="21">
        <f t="shared" si="6"/>
        <v>0.0254</v>
      </c>
      <c r="D54" s="22">
        <f t="shared" si="4"/>
        <v>0</v>
      </c>
      <c r="E54" s="19">
        <f>IF($D54&lt;0.1,0,-PPMT(+Premisas!$C$4,+B54,Premisas!$C$5,$D$3))</f>
        <v>0</v>
      </c>
      <c r="F54" s="19">
        <f t="shared" si="0"/>
        <v>0</v>
      </c>
      <c r="G54" s="23">
        <f t="shared" si="1"/>
        <v>0</v>
      </c>
      <c r="H54" s="19"/>
    </row>
    <row r="55" spans="2:8" ht="12.75">
      <c r="B55" s="20">
        <f t="shared" si="2"/>
        <v>53</v>
      </c>
      <c r="C55" s="21">
        <f t="shared" si="6"/>
        <v>0.0254</v>
      </c>
      <c r="D55" s="22">
        <f t="shared" si="4"/>
        <v>0</v>
      </c>
      <c r="E55" s="19">
        <f>IF($D55&lt;0.1,0,-PPMT(+Premisas!$C$4,+B55,Premisas!$C$5,$D$3))</f>
        <v>0</v>
      </c>
      <c r="F55" s="19">
        <f t="shared" si="0"/>
        <v>0</v>
      </c>
      <c r="G55" s="23">
        <f t="shared" si="1"/>
        <v>0</v>
      </c>
      <c r="H55" s="19"/>
    </row>
    <row r="56" spans="2:8" ht="12.75">
      <c r="B56" s="20">
        <f t="shared" si="2"/>
        <v>54</v>
      </c>
      <c r="C56" s="21">
        <f t="shared" si="6"/>
        <v>0.0254</v>
      </c>
      <c r="D56" s="22">
        <f t="shared" si="4"/>
        <v>0</v>
      </c>
      <c r="E56" s="19">
        <f>IF($D56&lt;0.1,0,-PPMT(+Premisas!$C$4,+B56,Premisas!$C$5,$D$3))</f>
        <v>0</v>
      </c>
      <c r="F56" s="19">
        <f t="shared" si="0"/>
        <v>0</v>
      </c>
      <c r="G56" s="23">
        <f t="shared" si="1"/>
        <v>0</v>
      </c>
      <c r="H56" s="19"/>
    </row>
    <row r="57" spans="2:8" ht="12.75">
      <c r="B57" s="20">
        <f t="shared" si="2"/>
        <v>55</v>
      </c>
      <c r="C57" s="21">
        <f t="shared" si="6"/>
        <v>0.0254</v>
      </c>
      <c r="D57" s="22">
        <f t="shared" si="4"/>
        <v>0</v>
      </c>
      <c r="E57" s="19">
        <f>IF($D57&lt;0.1,0,-PPMT(+Premisas!$C$4,+B57,Premisas!$C$5,$D$3))</f>
        <v>0</v>
      </c>
      <c r="F57" s="19">
        <f t="shared" si="0"/>
        <v>0</v>
      </c>
      <c r="G57" s="23">
        <f t="shared" si="1"/>
        <v>0</v>
      </c>
      <c r="H57" s="19"/>
    </row>
    <row r="58" spans="2:8" ht="12.75">
      <c r="B58" s="20">
        <f t="shared" si="2"/>
        <v>56</v>
      </c>
      <c r="C58" s="21">
        <f t="shared" si="6"/>
        <v>0.0254</v>
      </c>
      <c r="D58" s="22">
        <f t="shared" si="4"/>
        <v>0</v>
      </c>
      <c r="E58" s="19">
        <f>IF($D58&lt;0.1,0,-PPMT(+Premisas!$C$4,+B58,Premisas!$C$5,$D$3))</f>
        <v>0</v>
      </c>
      <c r="F58" s="19">
        <f t="shared" si="0"/>
        <v>0</v>
      </c>
      <c r="G58" s="23">
        <f t="shared" si="1"/>
        <v>0</v>
      </c>
      <c r="H58" s="19"/>
    </row>
    <row r="59" spans="2:8" ht="12.75">
      <c r="B59" s="20">
        <f t="shared" si="2"/>
        <v>57</v>
      </c>
      <c r="C59" s="21">
        <f t="shared" si="6"/>
        <v>0.0254</v>
      </c>
      <c r="D59" s="22">
        <f t="shared" si="4"/>
        <v>0</v>
      </c>
      <c r="E59" s="19">
        <f>IF($D59&lt;0.1,0,-PPMT(+Premisas!$C$4,+B59,Premisas!$C$5,$D$3))</f>
        <v>0</v>
      </c>
      <c r="F59" s="19">
        <f t="shared" si="0"/>
        <v>0</v>
      </c>
      <c r="G59" s="23">
        <f t="shared" si="1"/>
        <v>0</v>
      </c>
      <c r="H59" s="19"/>
    </row>
    <row r="60" spans="2:8" ht="12.75">
      <c r="B60" s="20">
        <f t="shared" si="2"/>
        <v>58</v>
      </c>
      <c r="C60" s="21">
        <f t="shared" si="6"/>
        <v>0.0254</v>
      </c>
      <c r="D60" s="22">
        <f t="shared" si="4"/>
        <v>0</v>
      </c>
      <c r="E60" s="19">
        <f>IF($D60&lt;0.1,0,-PPMT(+Premisas!$C$4,+B60,Premisas!$C$5,$D$3))</f>
        <v>0</v>
      </c>
      <c r="F60" s="19">
        <f t="shared" si="0"/>
        <v>0</v>
      </c>
      <c r="G60" s="23">
        <f t="shared" si="1"/>
        <v>0</v>
      </c>
      <c r="H60" s="19"/>
    </row>
    <row r="61" spans="2:8" ht="12.75">
      <c r="B61" s="20">
        <f t="shared" si="2"/>
        <v>59</v>
      </c>
      <c r="C61" s="21">
        <f t="shared" si="6"/>
        <v>0.0254</v>
      </c>
      <c r="D61" s="22">
        <f t="shared" si="4"/>
        <v>0</v>
      </c>
      <c r="E61" s="19">
        <f>IF($D61&lt;0.1,0,-PPMT(+Premisas!$C$4,+B61,Premisas!$C$5,$D$3))</f>
        <v>0</v>
      </c>
      <c r="F61" s="19">
        <f t="shared" si="0"/>
        <v>0</v>
      </c>
      <c r="G61" s="23">
        <f t="shared" si="1"/>
        <v>0</v>
      </c>
      <c r="H61" s="19"/>
    </row>
    <row r="62" spans="2:8" ht="12.75">
      <c r="B62" s="24">
        <f t="shared" si="2"/>
        <v>60</v>
      </c>
      <c r="C62" s="25">
        <f t="shared" si="6"/>
        <v>0.0254</v>
      </c>
      <c r="D62" s="26">
        <f t="shared" si="4"/>
        <v>0</v>
      </c>
      <c r="E62" s="27">
        <f>IF($D62&lt;0.1,0,-PPMT(+Premisas!$C$4,+B62,Premisas!$C$5,$D$3))</f>
        <v>0</v>
      </c>
      <c r="F62" s="27">
        <f t="shared" si="0"/>
        <v>0</v>
      </c>
      <c r="G62" s="28">
        <f t="shared" si="1"/>
        <v>0</v>
      </c>
      <c r="H62" s="19"/>
    </row>
    <row r="63" spans="2:8" ht="12.75">
      <c r="B63" s="14">
        <f t="shared" si="2"/>
        <v>61</v>
      </c>
      <c r="C63" s="29">
        <f t="shared" si="6"/>
        <v>0.0254</v>
      </c>
      <c r="D63" s="16">
        <f t="shared" si="4"/>
        <v>0</v>
      </c>
      <c r="E63" s="17">
        <f>IF($D63&lt;0.1,0,-PPMT(+Premisas!$C$4,+B63,Premisas!$C$5,$D$3))</f>
        <v>0</v>
      </c>
      <c r="F63" s="17">
        <f t="shared" si="0"/>
        <v>0</v>
      </c>
      <c r="G63" s="18">
        <f t="shared" si="1"/>
        <v>0</v>
      </c>
      <c r="H63" s="19"/>
    </row>
    <row r="64" spans="2:8" ht="12.75">
      <c r="B64" s="20">
        <f t="shared" si="2"/>
        <v>62</v>
      </c>
      <c r="C64" s="21">
        <f t="shared" si="6"/>
        <v>0.0254</v>
      </c>
      <c r="D64" s="22">
        <f t="shared" si="4"/>
        <v>0</v>
      </c>
      <c r="E64" s="19">
        <f>IF($D64&lt;0.1,0,-PPMT(+Premisas!$C$4,+B64,Premisas!$C$5,$D$3))</f>
        <v>0</v>
      </c>
      <c r="F64" s="19">
        <f t="shared" si="0"/>
        <v>0</v>
      </c>
      <c r="G64" s="23">
        <f t="shared" si="1"/>
        <v>0</v>
      </c>
      <c r="H64" s="19"/>
    </row>
    <row r="65" spans="2:8" ht="12.75">
      <c r="B65" s="20">
        <f t="shared" si="2"/>
        <v>63</v>
      </c>
      <c r="C65" s="21">
        <f t="shared" si="6"/>
        <v>0.0254</v>
      </c>
      <c r="D65" s="22">
        <f t="shared" si="4"/>
        <v>0</v>
      </c>
      <c r="E65" s="19">
        <f>IF($D65&lt;0.1,0,-PPMT(+Premisas!$C$4,+B65,Premisas!$C$5,$D$3))</f>
        <v>0</v>
      </c>
      <c r="F65" s="19">
        <f t="shared" si="0"/>
        <v>0</v>
      </c>
      <c r="G65" s="23">
        <f t="shared" si="1"/>
        <v>0</v>
      </c>
      <c r="H65" s="19"/>
    </row>
    <row r="66" spans="2:8" ht="12.75">
      <c r="B66" s="20">
        <f t="shared" si="2"/>
        <v>64</v>
      </c>
      <c r="C66" s="21">
        <f t="shared" si="6"/>
        <v>0.0254</v>
      </c>
      <c r="D66" s="22">
        <f t="shared" si="4"/>
        <v>0</v>
      </c>
      <c r="E66" s="19">
        <f>IF($D66&lt;0.1,0,-PPMT(+Premisas!$C$4,+B66,Premisas!$C$5,$D$3))</f>
        <v>0</v>
      </c>
      <c r="F66" s="19">
        <f t="shared" si="0"/>
        <v>0</v>
      </c>
      <c r="G66" s="23">
        <f t="shared" si="1"/>
        <v>0</v>
      </c>
      <c r="H66" s="19"/>
    </row>
    <row r="67" spans="2:8" ht="12.75">
      <c r="B67" s="20">
        <f t="shared" si="2"/>
        <v>65</v>
      </c>
      <c r="C67" s="21">
        <f t="shared" si="6"/>
        <v>0.0254</v>
      </c>
      <c r="D67" s="22">
        <f t="shared" si="4"/>
        <v>0</v>
      </c>
      <c r="E67" s="19">
        <f>IF($D67&lt;0.1,0,-PPMT(+Premisas!$C$4,+B67,Premisas!$C$5,$D$3))</f>
        <v>0</v>
      </c>
      <c r="F67" s="19">
        <f aca="true" t="shared" si="7" ref="F67:F130">D67*C67/12</f>
        <v>0</v>
      </c>
      <c r="G67" s="23">
        <f aca="true" t="shared" si="8" ref="G67:G130">E67+F67</f>
        <v>0</v>
      </c>
      <c r="H67" s="19"/>
    </row>
    <row r="68" spans="2:8" ht="12.75">
      <c r="B68" s="20">
        <f aca="true" t="shared" si="9" ref="B68:B131">+B67+1</f>
        <v>66</v>
      </c>
      <c r="C68" s="21">
        <f t="shared" si="6"/>
        <v>0.0254</v>
      </c>
      <c r="D68" s="22">
        <f aca="true" t="shared" si="10" ref="D68:D131">+D67-E67</f>
        <v>0</v>
      </c>
      <c r="E68" s="19">
        <f>IF($D68&lt;0.1,0,-PPMT(+Premisas!$C$4,+B68,Premisas!$C$5,$D$3))</f>
        <v>0</v>
      </c>
      <c r="F68" s="19">
        <f t="shared" si="7"/>
        <v>0</v>
      </c>
      <c r="G68" s="23">
        <f t="shared" si="8"/>
        <v>0</v>
      </c>
      <c r="H68" s="19"/>
    </row>
    <row r="69" spans="2:8" ht="12.75">
      <c r="B69" s="20">
        <f t="shared" si="9"/>
        <v>67</v>
      </c>
      <c r="C69" s="21">
        <f t="shared" si="6"/>
        <v>0.0254</v>
      </c>
      <c r="D69" s="22">
        <f t="shared" si="10"/>
        <v>0</v>
      </c>
      <c r="E69" s="19">
        <f>IF($D69&lt;0.1,0,-PPMT(+Premisas!$C$4,+B69,Premisas!$C$5,$D$3))</f>
        <v>0</v>
      </c>
      <c r="F69" s="19">
        <f t="shared" si="7"/>
        <v>0</v>
      </c>
      <c r="G69" s="23">
        <f t="shared" si="8"/>
        <v>0</v>
      </c>
      <c r="H69" s="19"/>
    </row>
    <row r="70" spans="2:8" ht="12.75">
      <c r="B70" s="20">
        <f t="shared" si="9"/>
        <v>68</v>
      </c>
      <c r="C70" s="21">
        <f t="shared" si="6"/>
        <v>0.0254</v>
      </c>
      <c r="D70" s="22">
        <f t="shared" si="10"/>
        <v>0</v>
      </c>
      <c r="E70" s="19">
        <f>IF($D70&lt;0.1,0,-PPMT(+Premisas!$C$4,+B70,Premisas!$C$5,$D$3))</f>
        <v>0</v>
      </c>
      <c r="F70" s="19">
        <f t="shared" si="7"/>
        <v>0</v>
      </c>
      <c r="G70" s="23">
        <f t="shared" si="8"/>
        <v>0</v>
      </c>
      <c r="H70" s="19"/>
    </row>
    <row r="71" spans="2:8" ht="12.75">
      <c r="B71" s="20">
        <f t="shared" si="9"/>
        <v>69</v>
      </c>
      <c r="C71" s="21">
        <f t="shared" si="6"/>
        <v>0.0254</v>
      </c>
      <c r="D71" s="22">
        <f t="shared" si="10"/>
        <v>0</v>
      </c>
      <c r="E71" s="19">
        <f>IF($D71&lt;0.1,0,-PPMT(+Premisas!$C$4,+B71,Premisas!$C$5,$D$3))</f>
        <v>0</v>
      </c>
      <c r="F71" s="19">
        <f t="shared" si="7"/>
        <v>0</v>
      </c>
      <c r="G71" s="23">
        <f t="shared" si="8"/>
        <v>0</v>
      </c>
      <c r="H71" s="19"/>
    </row>
    <row r="72" spans="2:8" ht="12.75">
      <c r="B72" s="20">
        <f t="shared" si="9"/>
        <v>70</v>
      </c>
      <c r="C72" s="21">
        <f t="shared" si="6"/>
        <v>0.0254</v>
      </c>
      <c r="D72" s="22">
        <f t="shared" si="10"/>
        <v>0</v>
      </c>
      <c r="E72" s="19">
        <f>IF($D72&lt;0.1,0,-PPMT(+Premisas!$C$4,+B72,Premisas!$C$5,$D$3))</f>
        <v>0</v>
      </c>
      <c r="F72" s="19">
        <f t="shared" si="7"/>
        <v>0</v>
      </c>
      <c r="G72" s="23">
        <f t="shared" si="8"/>
        <v>0</v>
      </c>
      <c r="H72" s="19"/>
    </row>
    <row r="73" spans="2:8" ht="12.75">
      <c r="B73" s="20">
        <f t="shared" si="9"/>
        <v>71</v>
      </c>
      <c r="C73" s="21">
        <f t="shared" si="6"/>
        <v>0.0254</v>
      </c>
      <c r="D73" s="22">
        <f t="shared" si="10"/>
        <v>0</v>
      </c>
      <c r="E73" s="19">
        <f>IF($D73&lt;0.1,0,-PPMT(+Premisas!$C$4,+B73,Premisas!$C$5,$D$3))</f>
        <v>0</v>
      </c>
      <c r="F73" s="19">
        <f t="shared" si="7"/>
        <v>0</v>
      </c>
      <c r="G73" s="23">
        <f t="shared" si="8"/>
        <v>0</v>
      </c>
      <c r="H73" s="19"/>
    </row>
    <row r="74" spans="2:8" ht="12.75">
      <c r="B74" s="24">
        <f t="shared" si="9"/>
        <v>72</v>
      </c>
      <c r="C74" s="25">
        <f t="shared" si="6"/>
        <v>0.0254</v>
      </c>
      <c r="D74" s="26">
        <f t="shared" si="10"/>
        <v>0</v>
      </c>
      <c r="E74" s="27">
        <f>IF($D74&lt;0.1,0,-PPMT(+Premisas!$C$4,+B74,Premisas!$C$5,$D$3))</f>
        <v>0</v>
      </c>
      <c r="F74" s="27">
        <f t="shared" si="7"/>
        <v>0</v>
      </c>
      <c r="G74" s="28">
        <f t="shared" si="8"/>
        <v>0</v>
      </c>
      <c r="H74" s="19"/>
    </row>
    <row r="75" spans="2:8" ht="12.75">
      <c r="B75" s="14">
        <f t="shared" si="9"/>
        <v>73</v>
      </c>
      <c r="C75" s="29">
        <f t="shared" si="6"/>
        <v>0.0254</v>
      </c>
      <c r="D75" s="16">
        <f t="shared" si="10"/>
        <v>0</v>
      </c>
      <c r="E75" s="17">
        <f>IF($D75&lt;0.1,0,-PPMT(+Premisas!$C$4,+B75,Premisas!$C$5,$D$3))</f>
        <v>0</v>
      </c>
      <c r="F75" s="17">
        <f t="shared" si="7"/>
        <v>0</v>
      </c>
      <c r="G75" s="18">
        <f t="shared" si="8"/>
        <v>0</v>
      </c>
      <c r="H75" s="19"/>
    </row>
    <row r="76" spans="2:8" ht="12.75">
      <c r="B76" s="20">
        <f t="shared" si="9"/>
        <v>74</v>
      </c>
      <c r="C76" s="21">
        <f t="shared" si="6"/>
        <v>0.0254</v>
      </c>
      <c r="D76" s="22">
        <f t="shared" si="10"/>
        <v>0</v>
      </c>
      <c r="E76" s="19">
        <f>IF($D76&lt;0.1,0,-PPMT(+Premisas!$C$4,+B76,Premisas!$C$5,$D$3))</f>
        <v>0</v>
      </c>
      <c r="F76" s="19">
        <f t="shared" si="7"/>
        <v>0</v>
      </c>
      <c r="G76" s="23">
        <f t="shared" si="8"/>
        <v>0</v>
      </c>
      <c r="H76" s="19"/>
    </row>
    <row r="77" spans="2:8" ht="12.75">
      <c r="B77" s="20">
        <f t="shared" si="9"/>
        <v>75</v>
      </c>
      <c r="C77" s="21">
        <f t="shared" si="6"/>
        <v>0.0254</v>
      </c>
      <c r="D77" s="22">
        <f t="shared" si="10"/>
        <v>0</v>
      </c>
      <c r="E77" s="19">
        <f>IF($D77&lt;0.1,0,-PPMT(+Premisas!$C$4,+B77,Premisas!$C$5,$D$3))</f>
        <v>0</v>
      </c>
      <c r="F77" s="19">
        <f t="shared" si="7"/>
        <v>0</v>
      </c>
      <c r="G77" s="23">
        <f t="shared" si="8"/>
        <v>0</v>
      </c>
      <c r="H77" s="19"/>
    </row>
    <row r="78" spans="2:8" ht="12.75">
      <c r="B78" s="20">
        <f t="shared" si="9"/>
        <v>76</v>
      </c>
      <c r="C78" s="21">
        <f t="shared" si="6"/>
        <v>0.0254</v>
      </c>
      <c r="D78" s="22">
        <f t="shared" si="10"/>
        <v>0</v>
      </c>
      <c r="E78" s="19">
        <f>IF($D78&lt;0.1,0,-PPMT(+Premisas!$C$4,+B78,Premisas!$C$5,$D$3))</f>
        <v>0</v>
      </c>
      <c r="F78" s="19">
        <f t="shared" si="7"/>
        <v>0</v>
      </c>
      <c r="G78" s="23">
        <f t="shared" si="8"/>
        <v>0</v>
      </c>
      <c r="H78" s="19"/>
    </row>
    <row r="79" spans="2:8" ht="12.75">
      <c r="B79" s="20">
        <f t="shared" si="9"/>
        <v>77</v>
      </c>
      <c r="C79" s="21">
        <f t="shared" si="6"/>
        <v>0.0254</v>
      </c>
      <c r="D79" s="22">
        <f t="shared" si="10"/>
        <v>0</v>
      </c>
      <c r="E79" s="19">
        <f>IF($D79&lt;0.1,0,-PPMT(+Premisas!$C$4,+B79,Premisas!$C$5,$D$3))</f>
        <v>0</v>
      </c>
      <c r="F79" s="19">
        <f t="shared" si="7"/>
        <v>0</v>
      </c>
      <c r="G79" s="23">
        <f t="shared" si="8"/>
        <v>0</v>
      </c>
      <c r="H79" s="19"/>
    </row>
    <row r="80" spans="2:8" ht="12.75">
      <c r="B80" s="20">
        <f t="shared" si="9"/>
        <v>78</v>
      </c>
      <c r="C80" s="21">
        <f t="shared" si="6"/>
        <v>0.0254</v>
      </c>
      <c r="D80" s="22">
        <f t="shared" si="10"/>
        <v>0</v>
      </c>
      <c r="E80" s="19">
        <f>IF($D80&lt;0.1,0,-PPMT(+Premisas!$C$4,+B80,Premisas!$C$5,$D$3))</f>
        <v>0</v>
      </c>
      <c r="F80" s="19">
        <f t="shared" si="7"/>
        <v>0</v>
      </c>
      <c r="G80" s="23">
        <f t="shared" si="8"/>
        <v>0</v>
      </c>
      <c r="H80" s="19"/>
    </row>
    <row r="81" spans="2:8" ht="12.75">
      <c r="B81" s="20">
        <f t="shared" si="9"/>
        <v>79</v>
      </c>
      <c r="C81" s="21">
        <f t="shared" si="6"/>
        <v>0.0254</v>
      </c>
      <c r="D81" s="22">
        <f t="shared" si="10"/>
        <v>0</v>
      </c>
      <c r="E81" s="19">
        <f>IF($D81&lt;0.1,0,-PPMT(+Premisas!$C$4,+B81,Premisas!$C$5,$D$3))</f>
        <v>0</v>
      </c>
      <c r="F81" s="19">
        <f t="shared" si="7"/>
        <v>0</v>
      </c>
      <c r="G81" s="23">
        <f t="shared" si="8"/>
        <v>0</v>
      </c>
      <c r="H81" s="19"/>
    </row>
    <row r="82" spans="2:8" ht="12.75">
      <c r="B82" s="20">
        <f t="shared" si="9"/>
        <v>80</v>
      </c>
      <c r="C82" s="21">
        <f t="shared" si="6"/>
        <v>0.0254</v>
      </c>
      <c r="D82" s="22">
        <f t="shared" si="10"/>
        <v>0</v>
      </c>
      <c r="E82" s="19">
        <f>IF($D82&lt;0.1,0,-PPMT(+Premisas!$C$4,+B82,Premisas!$C$5,$D$3))</f>
        <v>0</v>
      </c>
      <c r="F82" s="19">
        <f t="shared" si="7"/>
        <v>0</v>
      </c>
      <c r="G82" s="23">
        <f t="shared" si="8"/>
        <v>0</v>
      </c>
      <c r="H82" s="19"/>
    </row>
    <row r="83" spans="2:8" ht="12.75">
      <c r="B83" s="20">
        <f t="shared" si="9"/>
        <v>81</v>
      </c>
      <c r="C83" s="21">
        <f t="shared" si="6"/>
        <v>0.0254</v>
      </c>
      <c r="D83" s="22">
        <f t="shared" si="10"/>
        <v>0</v>
      </c>
      <c r="E83" s="19">
        <f>IF($D83&lt;0.1,0,-PPMT(+Premisas!$C$4,+B83,Premisas!$C$5,$D$3))</f>
        <v>0</v>
      </c>
      <c r="F83" s="19">
        <f t="shared" si="7"/>
        <v>0</v>
      </c>
      <c r="G83" s="23">
        <f t="shared" si="8"/>
        <v>0</v>
      </c>
      <c r="H83" s="19"/>
    </row>
    <row r="84" spans="2:8" ht="12.75">
      <c r="B84" s="20">
        <f t="shared" si="9"/>
        <v>82</v>
      </c>
      <c r="C84" s="21">
        <f t="shared" si="6"/>
        <v>0.0254</v>
      </c>
      <c r="D84" s="22">
        <f t="shared" si="10"/>
        <v>0</v>
      </c>
      <c r="E84" s="19">
        <f>IF($D84&lt;0.1,0,-PPMT(+Premisas!$C$4,+B84,Premisas!$C$5,$D$3))</f>
        <v>0</v>
      </c>
      <c r="F84" s="19">
        <f t="shared" si="7"/>
        <v>0</v>
      </c>
      <c r="G84" s="23">
        <f t="shared" si="8"/>
        <v>0</v>
      </c>
      <c r="H84" s="19"/>
    </row>
    <row r="85" spans="2:8" ht="12.75">
      <c r="B85" s="20">
        <f t="shared" si="9"/>
        <v>83</v>
      </c>
      <c r="C85" s="21">
        <f t="shared" si="6"/>
        <v>0.0254</v>
      </c>
      <c r="D85" s="22">
        <f t="shared" si="10"/>
        <v>0</v>
      </c>
      <c r="E85" s="19">
        <f>IF($D85&lt;0.1,0,-PPMT(+Premisas!$C$4,+B85,Premisas!$C$5,$D$3))</f>
        <v>0</v>
      </c>
      <c r="F85" s="19">
        <f t="shared" si="7"/>
        <v>0</v>
      </c>
      <c r="G85" s="23">
        <f t="shared" si="8"/>
        <v>0</v>
      </c>
      <c r="H85" s="19"/>
    </row>
    <row r="86" spans="2:8" ht="12.75">
      <c r="B86" s="24">
        <f t="shared" si="9"/>
        <v>84</v>
      </c>
      <c r="C86" s="25">
        <f t="shared" si="6"/>
        <v>0.0254</v>
      </c>
      <c r="D86" s="26">
        <f t="shared" si="10"/>
        <v>0</v>
      </c>
      <c r="E86" s="27">
        <f>IF($D86&lt;0.1,0,-PPMT(+Premisas!$C$4,+B86,Premisas!$C$5,$D$3))</f>
        <v>0</v>
      </c>
      <c r="F86" s="27">
        <f t="shared" si="7"/>
        <v>0</v>
      </c>
      <c r="G86" s="28">
        <f t="shared" si="8"/>
        <v>0</v>
      </c>
      <c r="H86" s="19"/>
    </row>
    <row r="87" spans="2:8" ht="12.75">
      <c r="B87" s="14">
        <f t="shared" si="9"/>
        <v>85</v>
      </c>
      <c r="C87" s="29">
        <f t="shared" si="6"/>
        <v>0.0254</v>
      </c>
      <c r="D87" s="16">
        <f t="shared" si="10"/>
        <v>0</v>
      </c>
      <c r="E87" s="17">
        <f>IF($D87&lt;0.1,0,-PPMT(+Premisas!$C$4,+B87,Premisas!$C$5,$D$3))</f>
        <v>0</v>
      </c>
      <c r="F87" s="17">
        <f t="shared" si="7"/>
        <v>0</v>
      </c>
      <c r="G87" s="18">
        <f t="shared" si="8"/>
        <v>0</v>
      </c>
      <c r="H87" s="19"/>
    </row>
    <row r="88" spans="2:8" ht="12.75">
      <c r="B88" s="20">
        <f t="shared" si="9"/>
        <v>86</v>
      </c>
      <c r="C88" s="21">
        <f t="shared" si="6"/>
        <v>0.0254</v>
      </c>
      <c r="D88" s="22">
        <f t="shared" si="10"/>
        <v>0</v>
      </c>
      <c r="E88" s="19">
        <f>IF($D88&lt;0.1,0,-PPMT(+Premisas!$C$4,+B88,Premisas!$C$5,$D$3))</f>
        <v>0</v>
      </c>
      <c r="F88" s="19">
        <f t="shared" si="7"/>
        <v>0</v>
      </c>
      <c r="G88" s="23">
        <f t="shared" si="8"/>
        <v>0</v>
      </c>
      <c r="H88" s="19"/>
    </row>
    <row r="89" spans="2:8" ht="12.75">
      <c r="B89" s="20">
        <f t="shared" si="9"/>
        <v>87</v>
      </c>
      <c r="C89" s="21">
        <f t="shared" si="6"/>
        <v>0.0254</v>
      </c>
      <c r="D89" s="22">
        <f t="shared" si="10"/>
        <v>0</v>
      </c>
      <c r="E89" s="19">
        <f>IF($D89&lt;0.1,0,-PPMT(+Premisas!$C$4,+B89,Premisas!$C$5,$D$3))</f>
        <v>0</v>
      </c>
      <c r="F89" s="19">
        <f t="shared" si="7"/>
        <v>0</v>
      </c>
      <c r="G89" s="23">
        <f t="shared" si="8"/>
        <v>0</v>
      </c>
      <c r="H89" s="19"/>
    </row>
    <row r="90" spans="2:8" ht="12.75">
      <c r="B90" s="20">
        <f t="shared" si="9"/>
        <v>88</v>
      </c>
      <c r="C90" s="21">
        <f t="shared" si="6"/>
        <v>0.0254</v>
      </c>
      <c r="D90" s="22">
        <f t="shared" si="10"/>
        <v>0</v>
      </c>
      <c r="E90" s="19">
        <f>IF($D90&lt;0.1,0,-PPMT(+Premisas!$C$4,+B90,Premisas!$C$5,$D$3))</f>
        <v>0</v>
      </c>
      <c r="F90" s="19">
        <f t="shared" si="7"/>
        <v>0</v>
      </c>
      <c r="G90" s="23">
        <f t="shared" si="8"/>
        <v>0</v>
      </c>
      <c r="H90" s="19"/>
    </row>
    <row r="91" spans="2:8" ht="12.75">
      <c r="B91" s="20">
        <f t="shared" si="9"/>
        <v>89</v>
      </c>
      <c r="C91" s="21">
        <f t="shared" si="6"/>
        <v>0.0254</v>
      </c>
      <c r="D91" s="22">
        <f t="shared" si="10"/>
        <v>0</v>
      </c>
      <c r="E91" s="19">
        <f>IF($D91&lt;0.1,0,-PPMT(+Premisas!$C$4,+B91,Premisas!$C$5,$D$3))</f>
        <v>0</v>
      </c>
      <c r="F91" s="19">
        <f t="shared" si="7"/>
        <v>0</v>
      </c>
      <c r="G91" s="23">
        <f t="shared" si="8"/>
        <v>0</v>
      </c>
      <c r="H91" s="19"/>
    </row>
    <row r="92" spans="2:8" ht="12.75">
      <c r="B92" s="20">
        <f t="shared" si="9"/>
        <v>90</v>
      </c>
      <c r="C92" s="21">
        <f aca="true" t="shared" si="11" ref="C92:C155">+C91</f>
        <v>0.0254</v>
      </c>
      <c r="D92" s="22">
        <f t="shared" si="10"/>
        <v>0</v>
      </c>
      <c r="E92" s="19">
        <f>IF($D92&lt;0.1,0,-PPMT(+Premisas!$C$4,+B92,Premisas!$C$5,$D$3))</f>
        <v>0</v>
      </c>
      <c r="F92" s="19">
        <f t="shared" si="7"/>
        <v>0</v>
      </c>
      <c r="G92" s="23">
        <f t="shared" si="8"/>
        <v>0</v>
      </c>
      <c r="H92" s="19"/>
    </row>
    <row r="93" spans="2:8" ht="12.75">
      <c r="B93" s="20">
        <f t="shared" si="9"/>
        <v>91</v>
      </c>
      <c r="C93" s="21">
        <f t="shared" si="11"/>
        <v>0.0254</v>
      </c>
      <c r="D93" s="22">
        <f t="shared" si="10"/>
        <v>0</v>
      </c>
      <c r="E93" s="19">
        <f>IF($D93&lt;0.1,0,-PPMT(+Premisas!$C$4,+B93,Premisas!$C$5,$D$3))</f>
        <v>0</v>
      </c>
      <c r="F93" s="19">
        <f t="shared" si="7"/>
        <v>0</v>
      </c>
      <c r="G93" s="23">
        <f t="shared" si="8"/>
        <v>0</v>
      </c>
      <c r="H93" s="19"/>
    </row>
    <row r="94" spans="2:8" ht="12.75">
      <c r="B94" s="20">
        <f t="shared" si="9"/>
        <v>92</v>
      </c>
      <c r="C94" s="21">
        <f t="shared" si="11"/>
        <v>0.0254</v>
      </c>
      <c r="D94" s="22">
        <f t="shared" si="10"/>
        <v>0</v>
      </c>
      <c r="E94" s="19">
        <f>IF($D94&lt;0.1,0,-PPMT(+Premisas!$C$4,+B94,Premisas!$C$5,$D$3))</f>
        <v>0</v>
      </c>
      <c r="F94" s="19">
        <f t="shared" si="7"/>
        <v>0</v>
      </c>
      <c r="G94" s="23">
        <f t="shared" si="8"/>
        <v>0</v>
      </c>
      <c r="H94" s="19"/>
    </row>
    <row r="95" spans="2:8" ht="12.75">
      <c r="B95" s="20">
        <f t="shared" si="9"/>
        <v>93</v>
      </c>
      <c r="C95" s="21">
        <f t="shared" si="11"/>
        <v>0.0254</v>
      </c>
      <c r="D95" s="22">
        <f t="shared" si="10"/>
        <v>0</v>
      </c>
      <c r="E95" s="19">
        <f>IF($D95&lt;0.1,0,-PPMT(+Premisas!$C$4,+B95,Premisas!$C$5,$D$3))</f>
        <v>0</v>
      </c>
      <c r="F95" s="19">
        <f t="shared" si="7"/>
        <v>0</v>
      </c>
      <c r="G95" s="23">
        <f t="shared" si="8"/>
        <v>0</v>
      </c>
      <c r="H95" s="19"/>
    </row>
    <row r="96" spans="2:8" ht="12.75">
      <c r="B96" s="20">
        <f t="shared" si="9"/>
        <v>94</v>
      </c>
      <c r="C96" s="21">
        <f t="shared" si="11"/>
        <v>0.0254</v>
      </c>
      <c r="D96" s="22">
        <f t="shared" si="10"/>
        <v>0</v>
      </c>
      <c r="E96" s="19">
        <f>IF($D96&lt;0.1,0,-PPMT(+Premisas!$C$4,+B96,Premisas!$C$5,$D$3))</f>
        <v>0</v>
      </c>
      <c r="F96" s="19">
        <f t="shared" si="7"/>
        <v>0</v>
      </c>
      <c r="G96" s="23">
        <f t="shared" si="8"/>
        <v>0</v>
      </c>
      <c r="H96" s="19"/>
    </row>
    <row r="97" spans="2:8" ht="12.75">
      <c r="B97" s="20">
        <f t="shared" si="9"/>
        <v>95</v>
      </c>
      <c r="C97" s="21">
        <f t="shared" si="11"/>
        <v>0.0254</v>
      </c>
      <c r="D97" s="22">
        <f t="shared" si="10"/>
        <v>0</v>
      </c>
      <c r="E97" s="19">
        <f>IF($D97&lt;0.1,0,-PPMT(+Premisas!$C$4,+B97,Premisas!$C$5,$D$3))</f>
        <v>0</v>
      </c>
      <c r="F97" s="19">
        <f t="shared" si="7"/>
        <v>0</v>
      </c>
      <c r="G97" s="23">
        <f t="shared" si="8"/>
        <v>0</v>
      </c>
      <c r="H97" s="19"/>
    </row>
    <row r="98" spans="2:8" ht="12.75">
      <c r="B98" s="24">
        <f t="shared" si="9"/>
        <v>96</v>
      </c>
      <c r="C98" s="25">
        <f t="shared" si="11"/>
        <v>0.0254</v>
      </c>
      <c r="D98" s="26">
        <f t="shared" si="10"/>
        <v>0</v>
      </c>
      <c r="E98" s="27">
        <f>IF($D98&lt;0.1,0,-PPMT(+Premisas!$C$4,+B98,Premisas!$C$5,$D$3))</f>
        <v>0</v>
      </c>
      <c r="F98" s="27">
        <f t="shared" si="7"/>
        <v>0</v>
      </c>
      <c r="G98" s="28">
        <f t="shared" si="8"/>
        <v>0</v>
      </c>
      <c r="H98" s="19"/>
    </row>
    <row r="99" spans="2:8" ht="12.75">
      <c r="B99" s="14">
        <f t="shared" si="9"/>
        <v>97</v>
      </c>
      <c r="C99" s="29">
        <f t="shared" si="11"/>
        <v>0.0254</v>
      </c>
      <c r="D99" s="16">
        <f t="shared" si="10"/>
        <v>0</v>
      </c>
      <c r="E99" s="17">
        <f>IF($D99&lt;0.1,0,-PPMT(+Premisas!$C$4,+B99,Premisas!$C$5,$D$3))</f>
        <v>0</v>
      </c>
      <c r="F99" s="17">
        <f t="shared" si="7"/>
        <v>0</v>
      </c>
      <c r="G99" s="18">
        <f t="shared" si="8"/>
        <v>0</v>
      </c>
      <c r="H99" s="19"/>
    </row>
    <row r="100" spans="2:8" ht="12.75">
      <c r="B100" s="20">
        <f t="shared" si="9"/>
        <v>98</v>
      </c>
      <c r="C100" s="21">
        <f t="shared" si="11"/>
        <v>0.0254</v>
      </c>
      <c r="D100" s="22">
        <f t="shared" si="10"/>
        <v>0</v>
      </c>
      <c r="E100" s="19">
        <f>IF($D100&lt;0.1,0,-PPMT(+Premisas!$C$4,+B100,Premisas!$C$5,$D$3))</f>
        <v>0</v>
      </c>
      <c r="F100" s="19">
        <f t="shared" si="7"/>
        <v>0</v>
      </c>
      <c r="G100" s="23">
        <f t="shared" si="8"/>
        <v>0</v>
      </c>
      <c r="H100" s="19"/>
    </row>
    <row r="101" spans="2:8" ht="12.75">
      <c r="B101" s="20">
        <f t="shared" si="9"/>
        <v>99</v>
      </c>
      <c r="C101" s="21">
        <f t="shared" si="11"/>
        <v>0.0254</v>
      </c>
      <c r="D101" s="22">
        <f t="shared" si="10"/>
        <v>0</v>
      </c>
      <c r="E101" s="19">
        <f>IF($D101&lt;0.1,0,-PPMT(+Premisas!$C$4,+B101,Premisas!$C$5,$D$3))</f>
        <v>0</v>
      </c>
      <c r="F101" s="19">
        <f t="shared" si="7"/>
        <v>0</v>
      </c>
      <c r="G101" s="23">
        <f t="shared" si="8"/>
        <v>0</v>
      </c>
      <c r="H101" s="19"/>
    </row>
    <row r="102" spans="2:8" ht="12.75">
      <c r="B102" s="20">
        <f t="shared" si="9"/>
        <v>100</v>
      </c>
      <c r="C102" s="21">
        <f t="shared" si="11"/>
        <v>0.0254</v>
      </c>
      <c r="D102" s="22">
        <f t="shared" si="10"/>
        <v>0</v>
      </c>
      <c r="E102" s="19">
        <f>IF($D102&lt;0.1,0,-PPMT(+Premisas!$C$4,+B102,Premisas!$C$5,$D$3))</f>
        <v>0</v>
      </c>
      <c r="F102" s="19">
        <f t="shared" si="7"/>
        <v>0</v>
      </c>
      <c r="G102" s="23">
        <f t="shared" si="8"/>
        <v>0</v>
      </c>
      <c r="H102" s="19"/>
    </row>
    <row r="103" spans="2:8" ht="12.75">
      <c r="B103" s="20">
        <f t="shared" si="9"/>
        <v>101</v>
      </c>
      <c r="C103" s="21">
        <f t="shared" si="11"/>
        <v>0.0254</v>
      </c>
      <c r="D103" s="22">
        <f t="shared" si="10"/>
        <v>0</v>
      </c>
      <c r="E103" s="19">
        <f>IF($D103&lt;0.1,0,-PPMT(+Premisas!$C$4,+B103,Premisas!$C$5,$D$3))</f>
        <v>0</v>
      </c>
      <c r="F103" s="19">
        <f t="shared" si="7"/>
        <v>0</v>
      </c>
      <c r="G103" s="23">
        <f t="shared" si="8"/>
        <v>0</v>
      </c>
      <c r="H103" s="19"/>
    </row>
    <row r="104" spans="2:8" ht="12.75">
      <c r="B104" s="20">
        <f t="shared" si="9"/>
        <v>102</v>
      </c>
      <c r="C104" s="21">
        <f t="shared" si="11"/>
        <v>0.0254</v>
      </c>
      <c r="D104" s="22">
        <f t="shared" si="10"/>
        <v>0</v>
      </c>
      <c r="E104" s="19">
        <f>IF($D104&lt;0.1,0,-PPMT(+Premisas!$C$4,+B104,Premisas!$C$5,$D$3))</f>
        <v>0</v>
      </c>
      <c r="F104" s="19">
        <f t="shared" si="7"/>
        <v>0</v>
      </c>
      <c r="G104" s="23">
        <f t="shared" si="8"/>
        <v>0</v>
      </c>
      <c r="H104" s="19"/>
    </row>
    <row r="105" spans="2:8" ht="12.75">
      <c r="B105" s="20">
        <f t="shared" si="9"/>
        <v>103</v>
      </c>
      <c r="C105" s="21">
        <f t="shared" si="11"/>
        <v>0.0254</v>
      </c>
      <c r="D105" s="22">
        <f t="shared" si="10"/>
        <v>0</v>
      </c>
      <c r="E105" s="19">
        <f>IF($D105&lt;0.1,0,-PPMT(+Premisas!$C$4,+B105,Premisas!$C$5,$D$3))</f>
        <v>0</v>
      </c>
      <c r="F105" s="19">
        <f t="shared" si="7"/>
        <v>0</v>
      </c>
      <c r="G105" s="23">
        <f t="shared" si="8"/>
        <v>0</v>
      </c>
      <c r="H105" s="19"/>
    </row>
    <row r="106" spans="2:8" ht="12.75">
      <c r="B106" s="20">
        <f t="shared" si="9"/>
        <v>104</v>
      </c>
      <c r="C106" s="21">
        <f t="shared" si="11"/>
        <v>0.0254</v>
      </c>
      <c r="D106" s="22">
        <f t="shared" si="10"/>
        <v>0</v>
      </c>
      <c r="E106" s="19">
        <f>IF($D106&lt;0.1,0,-PPMT(+Premisas!$C$4,+B106,Premisas!$C$5,$D$3))</f>
        <v>0</v>
      </c>
      <c r="F106" s="19">
        <f t="shared" si="7"/>
        <v>0</v>
      </c>
      <c r="G106" s="23">
        <f t="shared" si="8"/>
        <v>0</v>
      </c>
      <c r="H106" s="19"/>
    </row>
    <row r="107" spans="2:8" ht="12.75">
      <c r="B107" s="20">
        <f t="shared" si="9"/>
        <v>105</v>
      </c>
      <c r="C107" s="21">
        <f t="shared" si="11"/>
        <v>0.0254</v>
      </c>
      <c r="D107" s="22">
        <f t="shared" si="10"/>
        <v>0</v>
      </c>
      <c r="E107" s="19">
        <f>IF($D107&lt;0.1,0,-PPMT(+Premisas!$C$4,+B107,Premisas!$C$5,$D$3))</f>
        <v>0</v>
      </c>
      <c r="F107" s="19">
        <f t="shared" si="7"/>
        <v>0</v>
      </c>
      <c r="G107" s="23">
        <f t="shared" si="8"/>
        <v>0</v>
      </c>
      <c r="H107" s="19"/>
    </row>
    <row r="108" spans="2:8" ht="12.75">
      <c r="B108" s="20">
        <f t="shared" si="9"/>
        <v>106</v>
      </c>
      <c r="C108" s="21">
        <f t="shared" si="11"/>
        <v>0.0254</v>
      </c>
      <c r="D108" s="22">
        <f t="shared" si="10"/>
        <v>0</v>
      </c>
      <c r="E108" s="19">
        <f>IF($D108&lt;0.1,0,-PPMT(+Premisas!$C$4,+B108,Premisas!$C$5,$D$3))</f>
        <v>0</v>
      </c>
      <c r="F108" s="19">
        <f t="shared" si="7"/>
        <v>0</v>
      </c>
      <c r="G108" s="23">
        <f t="shared" si="8"/>
        <v>0</v>
      </c>
      <c r="H108" s="19"/>
    </row>
    <row r="109" spans="2:8" ht="12.75">
      <c r="B109" s="20">
        <f t="shared" si="9"/>
        <v>107</v>
      </c>
      <c r="C109" s="21">
        <f t="shared" si="11"/>
        <v>0.0254</v>
      </c>
      <c r="D109" s="22">
        <f t="shared" si="10"/>
        <v>0</v>
      </c>
      <c r="E109" s="19">
        <f>IF($D109&lt;0.1,0,-PPMT(+Premisas!$C$4,+B109,Premisas!$C$5,$D$3))</f>
        <v>0</v>
      </c>
      <c r="F109" s="19">
        <f t="shared" si="7"/>
        <v>0</v>
      </c>
      <c r="G109" s="23">
        <f t="shared" si="8"/>
        <v>0</v>
      </c>
      <c r="H109" s="19"/>
    </row>
    <row r="110" spans="2:8" ht="12.75">
      <c r="B110" s="24">
        <f t="shared" si="9"/>
        <v>108</v>
      </c>
      <c r="C110" s="25">
        <f t="shared" si="11"/>
        <v>0.0254</v>
      </c>
      <c r="D110" s="26">
        <f t="shared" si="10"/>
        <v>0</v>
      </c>
      <c r="E110" s="27">
        <f>IF($D110&lt;0.1,0,-PPMT(+Premisas!$C$4,+B110,Premisas!$C$5,$D$3))</f>
        <v>0</v>
      </c>
      <c r="F110" s="27">
        <f t="shared" si="7"/>
        <v>0</v>
      </c>
      <c r="G110" s="28">
        <f t="shared" si="8"/>
        <v>0</v>
      </c>
      <c r="H110" s="19"/>
    </row>
    <row r="111" spans="2:8" ht="12.75">
      <c r="B111" s="14">
        <f t="shared" si="9"/>
        <v>109</v>
      </c>
      <c r="C111" s="29">
        <f t="shared" si="11"/>
        <v>0.0254</v>
      </c>
      <c r="D111" s="16">
        <f t="shared" si="10"/>
        <v>0</v>
      </c>
      <c r="E111" s="17">
        <f>IF($D111&lt;0.1,0,-PPMT(+Premisas!$C$4,+B111,Premisas!$C$5,$D$3))</f>
        <v>0</v>
      </c>
      <c r="F111" s="17">
        <f t="shared" si="7"/>
        <v>0</v>
      </c>
      <c r="G111" s="18">
        <f t="shared" si="8"/>
        <v>0</v>
      </c>
      <c r="H111" s="19"/>
    </row>
    <row r="112" spans="2:8" ht="12.75">
      <c r="B112" s="20">
        <f t="shared" si="9"/>
        <v>110</v>
      </c>
      <c r="C112" s="21">
        <f t="shared" si="11"/>
        <v>0.0254</v>
      </c>
      <c r="D112" s="22">
        <f t="shared" si="10"/>
        <v>0</v>
      </c>
      <c r="E112" s="19">
        <f>IF($D112&lt;0.1,0,-PPMT(+Premisas!$C$4,+B112,Premisas!$C$5,$D$3))</f>
        <v>0</v>
      </c>
      <c r="F112" s="19">
        <f t="shared" si="7"/>
        <v>0</v>
      </c>
      <c r="G112" s="23">
        <f t="shared" si="8"/>
        <v>0</v>
      </c>
      <c r="H112" s="19"/>
    </row>
    <row r="113" spans="2:8" ht="12.75">
      <c r="B113" s="20">
        <f t="shared" si="9"/>
        <v>111</v>
      </c>
      <c r="C113" s="21">
        <f t="shared" si="11"/>
        <v>0.0254</v>
      </c>
      <c r="D113" s="22">
        <f t="shared" si="10"/>
        <v>0</v>
      </c>
      <c r="E113" s="19">
        <f>IF($D113&lt;0.1,0,-PPMT(+Premisas!$C$4,+B113,Premisas!$C$5,$D$3))</f>
        <v>0</v>
      </c>
      <c r="F113" s="19">
        <f t="shared" si="7"/>
        <v>0</v>
      </c>
      <c r="G113" s="23">
        <f t="shared" si="8"/>
        <v>0</v>
      </c>
      <c r="H113" s="19"/>
    </row>
    <row r="114" spans="2:8" ht="12.75">
      <c r="B114" s="20">
        <f t="shared" si="9"/>
        <v>112</v>
      </c>
      <c r="C114" s="21">
        <f t="shared" si="11"/>
        <v>0.0254</v>
      </c>
      <c r="D114" s="22">
        <f t="shared" si="10"/>
        <v>0</v>
      </c>
      <c r="E114" s="19">
        <f>IF($D114&lt;0.1,0,-PPMT(+Premisas!$C$4,+B114,Premisas!$C$5,$D$3))</f>
        <v>0</v>
      </c>
      <c r="F114" s="19">
        <f t="shared" si="7"/>
        <v>0</v>
      </c>
      <c r="G114" s="23">
        <f t="shared" si="8"/>
        <v>0</v>
      </c>
      <c r="H114" s="19"/>
    </row>
    <row r="115" spans="2:8" ht="12.75">
      <c r="B115" s="20">
        <f t="shared" si="9"/>
        <v>113</v>
      </c>
      <c r="C115" s="21">
        <f t="shared" si="11"/>
        <v>0.0254</v>
      </c>
      <c r="D115" s="22">
        <f t="shared" si="10"/>
        <v>0</v>
      </c>
      <c r="E115" s="19">
        <f>IF($D115&lt;0.1,0,-PPMT(+Premisas!$C$4,+B115,Premisas!$C$5,$D$3))</f>
        <v>0</v>
      </c>
      <c r="F115" s="19">
        <f t="shared" si="7"/>
        <v>0</v>
      </c>
      <c r="G115" s="23">
        <f t="shared" si="8"/>
        <v>0</v>
      </c>
      <c r="H115" s="19"/>
    </row>
    <row r="116" spans="2:8" ht="12.75">
      <c r="B116" s="20">
        <f t="shared" si="9"/>
        <v>114</v>
      </c>
      <c r="C116" s="21">
        <f t="shared" si="11"/>
        <v>0.0254</v>
      </c>
      <c r="D116" s="22">
        <f t="shared" si="10"/>
        <v>0</v>
      </c>
      <c r="E116" s="19">
        <f>IF($D116&lt;0.1,0,-PPMT(+Premisas!$C$4,+B116,Premisas!$C$5,$D$3))</f>
        <v>0</v>
      </c>
      <c r="F116" s="19">
        <f t="shared" si="7"/>
        <v>0</v>
      </c>
      <c r="G116" s="23">
        <f t="shared" si="8"/>
        <v>0</v>
      </c>
      <c r="H116" s="19"/>
    </row>
    <row r="117" spans="2:8" ht="12.75">
      <c r="B117" s="20">
        <f t="shared" si="9"/>
        <v>115</v>
      </c>
      <c r="C117" s="21">
        <f t="shared" si="11"/>
        <v>0.0254</v>
      </c>
      <c r="D117" s="22">
        <f t="shared" si="10"/>
        <v>0</v>
      </c>
      <c r="E117" s="19">
        <f>IF($D117&lt;0.1,0,-PPMT(+Premisas!$C$4,+B117,Premisas!$C$5,$D$3))</f>
        <v>0</v>
      </c>
      <c r="F117" s="19">
        <f t="shared" si="7"/>
        <v>0</v>
      </c>
      <c r="G117" s="23">
        <f t="shared" si="8"/>
        <v>0</v>
      </c>
      <c r="H117" s="19"/>
    </row>
    <row r="118" spans="2:8" ht="12.75">
      <c r="B118" s="20">
        <f t="shared" si="9"/>
        <v>116</v>
      </c>
      <c r="C118" s="21">
        <f t="shared" si="11"/>
        <v>0.0254</v>
      </c>
      <c r="D118" s="22">
        <f t="shared" si="10"/>
        <v>0</v>
      </c>
      <c r="E118" s="19">
        <f>IF($D118&lt;0.1,0,-PPMT(+Premisas!$C$4,+B118,Premisas!$C$5,$D$3))</f>
        <v>0</v>
      </c>
      <c r="F118" s="19">
        <f t="shared" si="7"/>
        <v>0</v>
      </c>
      <c r="G118" s="23">
        <f t="shared" si="8"/>
        <v>0</v>
      </c>
      <c r="H118" s="19"/>
    </row>
    <row r="119" spans="2:8" ht="12.75">
      <c r="B119" s="20">
        <f t="shared" si="9"/>
        <v>117</v>
      </c>
      <c r="C119" s="21">
        <f t="shared" si="11"/>
        <v>0.0254</v>
      </c>
      <c r="D119" s="22">
        <f t="shared" si="10"/>
        <v>0</v>
      </c>
      <c r="E119" s="19">
        <f>IF($D119&lt;0.1,0,-PPMT(+Premisas!$C$4,+B119,Premisas!$C$5,$D$3))</f>
        <v>0</v>
      </c>
      <c r="F119" s="19">
        <f t="shared" si="7"/>
        <v>0</v>
      </c>
      <c r="G119" s="23">
        <f t="shared" si="8"/>
        <v>0</v>
      </c>
      <c r="H119" s="19"/>
    </row>
    <row r="120" spans="2:8" ht="12.75">
      <c r="B120" s="20">
        <f t="shared" si="9"/>
        <v>118</v>
      </c>
      <c r="C120" s="21">
        <f t="shared" si="11"/>
        <v>0.0254</v>
      </c>
      <c r="D120" s="22">
        <f t="shared" si="10"/>
        <v>0</v>
      </c>
      <c r="E120" s="19">
        <f>IF($D120&lt;0.1,0,-PPMT(+Premisas!$C$4,+B120,Premisas!$C$5,$D$3))</f>
        <v>0</v>
      </c>
      <c r="F120" s="19">
        <f t="shared" si="7"/>
        <v>0</v>
      </c>
      <c r="G120" s="23">
        <f t="shared" si="8"/>
        <v>0</v>
      </c>
      <c r="H120" s="19"/>
    </row>
    <row r="121" spans="2:8" ht="12.75">
      <c r="B121" s="20">
        <f t="shared" si="9"/>
        <v>119</v>
      </c>
      <c r="C121" s="21">
        <f t="shared" si="11"/>
        <v>0.0254</v>
      </c>
      <c r="D121" s="22">
        <f t="shared" si="10"/>
        <v>0</v>
      </c>
      <c r="E121" s="19">
        <f>IF($D121&lt;0.1,0,-PPMT(+Premisas!$C$4,+B121,Premisas!$C$5,$D$3))</f>
        <v>0</v>
      </c>
      <c r="F121" s="19">
        <f t="shared" si="7"/>
        <v>0</v>
      </c>
      <c r="G121" s="23">
        <f t="shared" si="8"/>
        <v>0</v>
      </c>
      <c r="H121" s="19"/>
    </row>
    <row r="122" spans="2:8" ht="12.75">
      <c r="B122" s="24">
        <f t="shared" si="9"/>
        <v>120</v>
      </c>
      <c r="C122" s="25">
        <f t="shared" si="11"/>
        <v>0.0254</v>
      </c>
      <c r="D122" s="26">
        <f t="shared" si="10"/>
        <v>0</v>
      </c>
      <c r="E122" s="27">
        <f>IF($D122&lt;0.1,0,-PPMT(+Premisas!$C$4,+B122,Premisas!$C$5,$D$3))</f>
        <v>0</v>
      </c>
      <c r="F122" s="27">
        <f t="shared" si="7"/>
        <v>0</v>
      </c>
      <c r="G122" s="28">
        <f t="shared" si="8"/>
        <v>0</v>
      </c>
      <c r="H122" s="19"/>
    </row>
    <row r="123" spans="2:8" ht="12.75">
      <c r="B123" s="14">
        <f t="shared" si="9"/>
        <v>121</v>
      </c>
      <c r="C123" s="29">
        <f t="shared" si="11"/>
        <v>0.0254</v>
      </c>
      <c r="D123" s="16">
        <f t="shared" si="10"/>
        <v>0</v>
      </c>
      <c r="E123" s="17">
        <f>IF($D123&lt;0.1,0,-PPMT(+Premisas!$C$4,+B123,Premisas!$C$5,$D$3))</f>
        <v>0</v>
      </c>
      <c r="F123" s="17">
        <f t="shared" si="7"/>
        <v>0</v>
      </c>
      <c r="G123" s="18">
        <f t="shared" si="8"/>
        <v>0</v>
      </c>
      <c r="H123" s="19"/>
    </row>
    <row r="124" spans="2:8" ht="12.75">
      <c r="B124" s="20">
        <f t="shared" si="9"/>
        <v>122</v>
      </c>
      <c r="C124" s="21">
        <f t="shared" si="11"/>
        <v>0.0254</v>
      </c>
      <c r="D124" s="22">
        <f t="shared" si="10"/>
        <v>0</v>
      </c>
      <c r="E124" s="19">
        <f>IF($D124&lt;0.1,0,-PPMT(+Premisas!$C$4,+B124,Premisas!$C$5,$D$3))</f>
        <v>0</v>
      </c>
      <c r="F124" s="19">
        <f t="shared" si="7"/>
        <v>0</v>
      </c>
      <c r="G124" s="23">
        <f t="shared" si="8"/>
        <v>0</v>
      </c>
      <c r="H124" s="19"/>
    </row>
    <row r="125" spans="2:8" ht="12.75">
      <c r="B125" s="20">
        <f t="shared" si="9"/>
        <v>123</v>
      </c>
      <c r="C125" s="21">
        <f t="shared" si="11"/>
        <v>0.0254</v>
      </c>
      <c r="D125" s="22">
        <f t="shared" si="10"/>
        <v>0</v>
      </c>
      <c r="E125" s="19">
        <f>IF($D125&lt;0.1,0,-PPMT(+Premisas!$C$4,+B125,Premisas!$C$5,$D$3))</f>
        <v>0</v>
      </c>
      <c r="F125" s="19">
        <f t="shared" si="7"/>
        <v>0</v>
      </c>
      <c r="G125" s="23">
        <f t="shared" si="8"/>
        <v>0</v>
      </c>
      <c r="H125" s="19"/>
    </row>
    <row r="126" spans="2:8" ht="12.75">
      <c r="B126" s="20">
        <f t="shared" si="9"/>
        <v>124</v>
      </c>
      <c r="C126" s="21">
        <f t="shared" si="11"/>
        <v>0.0254</v>
      </c>
      <c r="D126" s="22">
        <f t="shared" si="10"/>
        <v>0</v>
      </c>
      <c r="E126" s="19">
        <f>IF($D126&lt;0.1,0,-PPMT(+Premisas!$C$4,+B126,Premisas!$C$5,$D$3))</f>
        <v>0</v>
      </c>
      <c r="F126" s="19">
        <f t="shared" si="7"/>
        <v>0</v>
      </c>
      <c r="G126" s="23">
        <f t="shared" si="8"/>
        <v>0</v>
      </c>
      <c r="H126" s="19"/>
    </row>
    <row r="127" spans="2:8" ht="12.75">
      <c r="B127" s="20">
        <f t="shared" si="9"/>
        <v>125</v>
      </c>
      <c r="C127" s="21">
        <f t="shared" si="11"/>
        <v>0.0254</v>
      </c>
      <c r="D127" s="22">
        <f t="shared" si="10"/>
        <v>0</v>
      </c>
      <c r="E127" s="19">
        <f>IF($D127&lt;0.1,0,-PPMT(+Premisas!$C$4,+B127,Premisas!$C$5,$D$3))</f>
        <v>0</v>
      </c>
      <c r="F127" s="19">
        <f t="shared" si="7"/>
        <v>0</v>
      </c>
      <c r="G127" s="23">
        <f t="shared" si="8"/>
        <v>0</v>
      </c>
      <c r="H127" s="19"/>
    </row>
    <row r="128" spans="2:8" ht="12.75">
      <c r="B128" s="20">
        <f t="shared" si="9"/>
        <v>126</v>
      </c>
      <c r="C128" s="21">
        <f t="shared" si="11"/>
        <v>0.0254</v>
      </c>
      <c r="D128" s="22">
        <f t="shared" si="10"/>
        <v>0</v>
      </c>
      <c r="E128" s="19">
        <f>IF($D128&lt;0.1,0,-PPMT(+Premisas!$C$4,+B128,Premisas!$C$5,$D$3))</f>
        <v>0</v>
      </c>
      <c r="F128" s="19">
        <f t="shared" si="7"/>
        <v>0</v>
      </c>
      <c r="G128" s="23">
        <f t="shared" si="8"/>
        <v>0</v>
      </c>
      <c r="H128" s="19"/>
    </row>
    <row r="129" spans="2:8" ht="12.75">
      <c r="B129" s="20">
        <f t="shared" si="9"/>
        <v>127</v>
      </c>
      <c r="C129" s="21">
        <f t="shared" si="11"/>
        <v>0.0254</v>
      </c>
      <c r="D129" s="22">
        <f t="shared" si="10"/>
        <v>0</v>
      </c>
      <c r="E129" s="19">
        <f>IF($D129&lt;0.1,0,-PPMT(+Premisas!$C$4,+B129,Premisas!$C$5,$D$3))</f>
        <v>0</v>
      </c>
      <c r="F129" s="19">
        <f t="shared" si="7"/>
        <v>0</v>
      </c>
      <c r="G129" s="23">
        <f t="shared" si="8"/>
        <v>0</v>
      </c>
      <c r="H129" s="19"/>
    </row>
    <row r="130" spans="2:8" ht="12.75">
      <c r="B130" s="20">
        <f t="shared" si="9"/>
        <v>128</v>
      </c>
      <c r="C130" s="21">
        <f t="shared" si="11"/>
        <v>0.0254</v>
      </c>
      <c r="D130" s="22">
        <f t="shared" si="10"/>
        <v>0</v>
      </c>
      <c r="E130" s="19">
        <f>IF($D130&lt;0.1,0,-PPMT(+Premisas!$C$4,+B130,Premisas!$C$5,$D$3))</f>
        <v>0</v>
      </c>
      <c r="F130" s="19">
        <f t="shared" si="7"/>
        <v>0</v>
      </c>
      <c r="G130" s="23">
        <f t="shared" si="8"/>
        <v>0</v>
      </c>
      <c r="H130" s="19"/>
    </row>
    <row r="131" spans="2:8" ht="12.75">
      <c r="B131" s="20">
        <f t="shared" si="9"/>
        <v>129</v>
      </c>
      <c r="C131" s="21">
        <f t="shared" si="11"/>
        <v>0.0254</v>
      </c>
      <c r="D131" s="22">
        <f t="shared" si="10"/>
        <v>0</v>
      </c>
      <c r="E131" s="19">
        <f>IF($D131&lt;0.1,0,-PPMT(+Premisas!$C$4,+B131,Premisas!$C$5,$D$3))</f>
        <v>0</v>
      </c>
      <c r="F131" s="19">
        <f aca="true" t="shared" si="12" ref="F131:F194">D131*C131/12</f>
        <v>0</v>
      </c>
      <c r="G131" s="23">
        <f aca="true" t="shared" si="13" ref="G131:G194">E131+F131</f>
        <v>0</v>
      </c>
      <c r="H131" s="19"/>
    </row>
    <row r="132" spans="2:8" ht="12.75">
      <c r="B132" s="20">
        <f aca="true" t="shared" si="14" ref="B132:B195">+B131+1</f>
        <v>130</v>
      </c>
      <c r="C132" s="21">
        <f t="shared" si="11"/>
        <v>0.0254</v>
      </c>
      <c r="D132" s="22">
        <f aca="true" t="shared" si="15" ref="D132:D195">+D131-E131</f>
        <v>0</v>
      </c>
      <c r="E132" s="19">
        <f>IF($D132&lt;0.1,0,-PPMT(+Premisas!$C$4,+B132,Premisas!$C$5,$D$3))</f>
        <v>0</v>
      </c>
      <c r="F132" s="19">
        <f t="shared" si="12"/>
        <v>0</v>
      </c>
      <c r="G132" s="23">
        <f t="shared" si="13"/>
        <v>0</v>
      </c>
      <c r="H132" s="19"/>
    </row>
    <row r="133" spans="2:8" ht="12.75">
      <c r="B133" s="20">
        <f t="shared" si="14"/>
        <v>131</v>
      </c>
      <c r="C133" s="21">
        <f t="shared" si="11"/>
        <v>0.0254</v>
      </c>
      <c r="D133" s="22">
        <f t="shared" si="15"/>
        <v>0</v>
      </c>
      <c r="E133" s="19">
        <f>IF($D133&lt;0.1,0,-PPMT(+Premisas!$C$4,+B133,Premisas!$C$5,$D$3))</f>
        <v>0</v>
      </c>
      <c r="F133" s="19">
        <f t="shared" si="12"/>
        <v>0</v>
      </c>
      <c r="G133" s="23">
        <f t="shared" si="13"/>
        <v>0</v>
      </c>
      <c r="H133" s="19"/>
    </row>
    <row r="134" spans="2:8" ht="12.75">
      <c r="B134" s="24">
        <f t="shared" si="14"/>
        <v>132</v>
      </c>
      <c r="C134" s="25">
        <f t="shared" si="11"/>
        <v>0.0254</v>
      </c>
      <c r="D134" s="26">
        <f t="shared" si="15"/>
        <v>0</v>
      </c>
      <c r="E134" s="27">
        <f>IF($D134&lt;0.1,0,-PPMT(+Premisas!$C$4,+B134,Premisas!$C$5,$D$3))</f>
        <v>0</v>
      </c>
      <c r="F134" s="27">
        <f t="shared" si="12"/>
        <v>0</v>
      </c>
      <c r="G134" s="28">
        <f t="shared" si="13"/>
        <v>0</v>
      </c>
      <c r="H134" s="19"/>
    </row>
    <row r="135" spans="2:8" ht="12.75">
      <c r="B135" s="14">
        <f t="shared" si="14"/>
        <v>133</v>
      </c>
      <c r="C135" s="29">
        <f t="shared" si="11"/>
        <v>0.0254</v>
      </c>
      <c r="D135" s="16">
        <f t="shared" si="15"/>
        <v>0</v>
      </c>
      <c r="E135" s="17">
        <f>IF($D135&lt;0.1,0,-PPMT(+Premisas!$C$4,+B135,Premisas!$C$5,$D$3))</f>
        <v>0</v>
      </c>
      <c r="F135" s="17">
        <f t="shared" si="12"/>
        <v>0</v>
      </c>
      <c r="G135" s="18">
        <f t="shared" si="13"/>
        <v>0</v>
      </c>
      <c r="H135" s="19"/>
    </row>
    <row r="136" spans="2:8" ht="12.75">
      <c r="B136" s="20">
        <f t="shared" si="14"/>
        <v>134</v>
      </c>
      <c r="C136" s="21">
        <f t="shared" si="11"/>
        <v>0.0254</v>
      </c>
      <c r="D136" s="22">
        <f t="shared" si="15"/>
        <v>0</v>
      </c>
      <c r="E136" s="19">
        <f>IF($D136&lt;0.1,0,-PPMT(+Premisas!$C$4,+B136,Premisas!$C$5,$D$3))</f>
        <v>0</v>
      </c>
      <c r="F136" s="19">
        <f t="shared" si="12"/>
        <v>0</v>
      </c>
      <c r="G136" s="23">
        <f t="shared" si="13"/>
        <v>0</v>
      </c>
      <c r="H136" s="19"/>
    </row>
    <row r="137" spans="2:8" ht="12.75">
      <c r="B137" s="20">
        <f t="shared" si="14"/>
        <v>135</v>
      </c>
      <c r="C137" s="21">
        <f t="shared" si="11"/>
        <v>0.0254</v>
      </c>
      <c r="D137" s="22">
        <f t="shared" si="15"/>
        <v>0</v>
      </c>
      <c r="E137" s="19">
        <f>IF($D137&lt;0.1,0,-PPMT(+Premisas!$C$4,+B137,Premisas!$C$5,$D$3))</f>
        <v>0</v>
      </c>
      <c r="F137" s="19">
        <f t="shared" si="12"/>
        <v>0</v>
      </c>
      <c r="G137" s="23">
        <f t="shared" si="13"/>
        <v>0</v>
      </c>
      <c r="H137" s="19"/>
    </row>
    <row r="138" spans="2:8" ht="12.75">
      <c r="B138" s="20">
        <f t="shared" si="14"/>
        <v>136</v>
      </c>
      <c r="C138" s="21">
        <f t="shared" si="11"/>
        <v>0.0254</v>
      </c>
      <c r="D138" s="22">
        <f t="shared" si="15"/>
        <v>0</v>
      </c>
      <c r="E138" s="19">
        <f>IF($D138&lt;0.1,0,-PPMT(+Premisas!$C$4,+B138,Premisas!$C$5,$D$3))</f>
        <v>0</v>
      </c>
      <c r="F138" s="19">
        <f t="shared" si="12"/>
        <v>0</v>
      </c>
      <c r="G138" s="23">
        <f t="shared" si="13"/>
        <v>0</v>
      </c>
      <c r="H138" s="19"/>
    </row>
    <row r="139" spans="2:8" ht="12.75">
      <c r="B139" s="20">
        <f t="shared" si="14"/>
        <v>137</v>
      </c>
      <c r="C139" s="21">
        <f t="shared" si="11"/>
        <v>0.0254</v>
      </c>
      <c r="D139" s="22">
        <f t="shared" si="15"/>
        <v>0</v>
      </c>
      <c r="E139" s="19">
        <f>IF($D139&lt;0.1,0,-PPMT(+Premisas!$C$4,+B139,Premisas!$C$5,$D$3))</f>
        <v>0</v>
      </c>
      <c r="F139" s="19">
        <f t="shared" si="12"/>
        <v>0</v>
      </c>
      <c r="G139" s="23">
        <f t="shared" si="13"/>
        <v>0</v>
      </c>
      <c r="H139" s="19"/>
    </row>
    <row r="140" spans="2:8" ht="12.75">
      <c r="B140" s="20">
        <f t="shared" si="14"/>
        <v>138</v>
      </c>
      <c r="C140" s="21">
        <f t="shared" si="11"/>
        <v>0.0254</v>
      </c>
      <c r="D140" s="22">
        <f t="shared" si="15"/>
        <v>0</v>
      </c>
      <c r="E140" s="19">
        <f>IF($D140&lt;0.1,0,-PPMT(+Premisas!$C$4,+B140,Premisas!$C$5,$D$3))</f>
        <v>0</v>
      </c>
      <c r="F140" s="19">
        <f t="shared" si="12"/>
        <v>0</v>
      </c>
      <c r="G140" s="23">
        <f t="shared" si="13"/>
        <v>0</v>
      </c>
      <c r="H140" s="19"/>
    </row>
    <row r="141" spans="2:8" ht="12.75">
      <c r="B141" s="20">
        <f t="shared" si="14"/>
        <v>139</v>
      </c>
      <c r="C141" s="21">
        <f t="shared" si="11"/>
        <v>0.0254</v>
      </c>
      <c r="D141" s="22">
        <f t="shared" si="15"/>
        <v>0</v>
      </c>
      <c r="E141" s="19">
        <f>IF($D141&lt;0.1,0,-PPMT(+Premisas!$C$4,+B141,Premisas!$C$5,$D$3))</f>
        <v>0</v>
      </c>
      <c r="F141" s="19">
        <f t="shared" si="12"/>
        <v>0</v>
      </c>
      <c r="G141" s="23">
        <f t="shared" si="13"/>
        <v>0</v>
      </c>
      <c r="H141" s="19"/>
    </row>
    <row r="142" spans="2:8" ht="12.75">
      <c r="B142" s="20">
        <f t="shared" si="14"/>
        <v>140</v>
      </c>
      <c r="C142" s="21">
        <f t="shared" si="11"/>
        <v>0.0254</v>
      </c>
      <c r="D142" s="22">
        <f t="shared" si="15"/>
        <v>0</v>
      </c>
      <c r="E142" s="19">
        <f>IF($D142&lt;0.1,0,-PPMT(+Premisas!$C$4,+B142,Premisas!$C$5,$D$3))</f>
        <v>0</v>
      </c>
      <c r="F142" s="19">
        <f t="shared" si="12"/>
        <v>0</v>
      </c>
      <c r="G142" s="23">
        <f t="shared" si="13"/>
        <v>0</v>
      </c>
      <c r="H142" s="19"/>
    </row>
    <row r="143" spans="2:8" ht="12.75">
      <c r="B143" s="20">
        <f t="shared" si="14"/>
        <v>141</v>
      </c>
      <c r="C143" s="21">
        <f t="shared" si="11"/>
        <v>0.0254</v>
      </c>
      <c r="D143" s="22">
        <f t="shared" si="15"/>
        <v>0</v>
      </c>
      <c r="E143" s="19">
        <f>IF($D143&lt;0.1,0,-PPMT(+Premisas!$C$4,+B143,Premisas!$C$5,$D$3))</f>
        <v>0</v>
      </c>
      <c r="F143" s="19">
        <f t="shared" si="12"/>
        <v>0</v>
      </c>
      <c r="G143" s="23">
        <f t="shared" si="13"/>
        <v>0</v>
      </c>
      <c r="H143" s="19"/>
    </row>
    <row r="144" spans="2:8" ht="12.75">
      <c r="B144" s="20">
        <f t="shared" si="14"/>
        <v>142</v>
      </c>
      <c r="C144" s="21">
        <f t="shared" si="11"/>
        <v>0.0254</v>
      </c>
      <c r="D144" s="22">
        <f t="shared" si="15"/>
        <v>0</v>
      </c>
      <c r="E144" s="19">
        <f>IF($D144&lt;0.1,0,-PPMT(+Premisas!$C$4,+B144,Premisas!$C$5,$D$3))</f>
        <v>0</v>
      </c>
      <c r="F144" s="19">
        <f t="shared" si="12"/>
        <v>0</v>
      </c>
      <c r="G144" s="23">
        <f t="shared" si="13"/>
        <v>0</v>
      </c>
      <c r="H144" s="19"/>
    </row>
    <row r="145" spans="2:8" ht="12.75">
      <c r="B145" s="20">
        <f t="shared" si="14"/>
        <v>143</v>
      </c>
      <c r="C145" s="21">
        <f t="shared" si="11"/>
        <v>0.0254</v>
      </c>
      <c r="D145" s="22">
        <f t="shared" si="15"/>
        <v>0</v>
      </c>
      <c r="E145" s="19">
        <f>IF($D145&lt;0.1,0,-PPMT(+Premisas!$C$4,+B145,Premisas!$C$5,$D$3))</f>
        <v>0</v>
      </c>
      <c r="F145" s="19">
        <f t="shared" si="12"/>
        <v>0</v>
      </c>
      <c r="G145" s="23">
        <f t="shared" si="13"/>
        <v>0</v>
      </c>
      <c r="H145" s="19"/>
    </row>
    <row r="146" spans="2:8" ht="12.75">
      <c r="B146" s="24">
        <f t="shared" si="14"/>
        <v>144</v>
      </c>
      <c r="C146" s="25">
        <f t="shared" si="11"/>
        <v>0.0254</v>
      </c>
      <c r="D146" s="26">
        <f t="shared" si="15"/>
        <v>0</v>
      </c>
      <c r="E146" s="27">
        <f>IF($D146&lt;0.1,0,-PPMT(+Premisas!$C$4,+B146,Premisas!$C$5,$D$3))</f>
        <v>0</v>
      </c>
      <c r="F146" s="27">
        <f t="shared" si="12"/>
        <v>0</v>
      </c>
      <c r="G146" s="28">
        <f t="shared" si="13"/>
        <v>0</v>
      </c>
      <c r="H146" s="19"/>
    </row>
    <row r="147" spans="2:8" ht="12.75">
      <c r="B147" s="14">
        <f t="shared" si="14"/>
        <v>145</v>
      </c>
      <c r="C147" s="29">
        <f t="shared" si="11"/>
        <v>0.0254</v>
      </c>
      <c r="D147" s="16">
        <f t="shared" si="15"/>
        <v>0</v>
      </c>
      <c r="E147" s="17">
        <f>IF($D147&lt;0.1,0,-PPMT(+Premisas!$C$4,+B147,Premisas!$C$5,$D$3))</f>
        <v>0</v>
      </c>
      <c r="F147" s="17">
        <f t="shared" si="12"/>
        <v>0</v>
      </c>
      <c r="G147" s="18">
        <f t="shared" si="13"/>
        <v>0</v>
      </c>
      <c r="H147" s="19"/>
    </row>
    <row r="148" spans="2:8" ht="12.75">
      <c r="B148" s="20">
        <f t="shared" si="14"/>
        <v>146</v>
      </c>
      <c r="C148" s="21">
        <f t="shared" si="11"/>
        <v>0.0254</v>
      </c>
      <c r="D148" s="22">
        <f t="shared" si="15"/>
        <v>0</v>
      </c>
      <c r="E148" s="19">
        <f>IF($D148&lt;0.1,0,-PPMT(+Premisas!$C$4,+B148,Premisas!$C$5,$D$3))</f>
        <v>0</v>
      </c>
      <c r="F148" s="19">
        <f t="shared" si="12"/>
        <v>0</v>
      </c>
      <c r="G148" s="23">
        <f t="shared" si="13"/>
        <v>0</v>
      </c>
      <c r="H148" s="19"/>
    </row>
    <row r="149" spans="2:8" ht="12.75">
      <c r="B149" s="20">
        <f t="shared" si="14"/>
        <v>147</v>
      </c>
      <c r="C149" s="21">
        <f t="shared" si="11"/>
        <v>0.0254</v>
      </c>
      <c r="D149" s="22">
        <f t="shared" si="15"/>
        <v>0</v>
      </c>
      <c r="E149" s="19">
        <f>IF($D149&lt;0.1,0,-PPMT(+Premisas!$C$4,+B149,Premisas!$C$5,$D$3))</f>
        <v>0</v>
      </c>
      <c r="F149" s="19">
        <f t="shared" si="12"/>
        <v>0</v>
      </c>
      <c r="G149" s="23">
        <f t="shared" si="13"/>
        <v>0</v>
      </c>
      <c r="H149" s="19"/>
    </row>
    <row r="150" spans="2:8" ht="12.75">
      <c r="B150" s="20">
        <f t="shared" si="14"/>
        <v>148</v>
      </c>
      <c r="C150" s="21">
        <f t="shared" si="11"/>
        <v>0.0254</v>
      </c>
      <c r="D150" s="22">
        <f t="shared" si="15"/>
        <v>0</v>
      </c>
      <c r="E150" s="19">
        <f>IF($D150&lt;0.1,0,-PPMT(+Premisas!$C$4,+B150,Premisas!$C$5,$D$3))</f>
        <v>0</v>
      </c>
      <c r="F150" s="19">
        <f t="shared" si="12"/>
        <v>0</v>
      </c>
      <c r="G150" s="23">
        <f t="shared" si="13"/>
        <v>0</v>
      </c>
      <c r="H150" s="19"/>
    </row>
    <row r="151" spans="2:8" ht="12.75">
      <c r="B151" s="20">
        <f t="shared" si="14"/>
        <v>149</v>
      </c>
      <c r="C151" s="21">
        <f t="shared" si="11"/>
        <v>0.0254</v>
      </c>
      <c r="D151" s="22">
        <f t="shared" si="15"/>
        <v>0</v>
      </c>
      <c r="E151" s="19">
        <f>IF($D151&lt;0.1,0,-PPMT(+Premisas!$C$4,+B151,Premisas!$C$5,$D$3))</f>
        <v>0</v>
      </c>
      <c r="F151" s="19">
        <f t="shared" si="12"/>
        <v>0</v>
      </c>
      <c r="G151" s="23">
        <f t="shared" si="13"/>
        <v>0</v>
      </c>
      <c r="H151" s="19"/>
    </row>
    <row r="152" spans="2:8" ht="12.75">
      <c r="B152" s="20">
        <f t="shared" si="14"/>
        <v>150</v>
      </c>
      <c r="C152" s="21">
        <f t="shared" si="11"/>
        <v>0.0254</v>
      </c>
      <c r="D152" s="22">
        <f t="shared" si="15"/>
        <v>0</v>
      </c>
      <c r="E152" s="19">
        <f>IF($D152&lt;0.1,0,-PPMT(+Premisas!$C$4,+B152,Premisas!$C$5,$D$3))</f>
        <v>0</v>
      </c>
      <c r="F152" s="19">
        <f t="shared" si="12"/>
        <v>0</v>
      </c>
      <c r="G152" s="23">
        <f t="shared" si="13"/>
        <v>0</v>
      </c>
      <c r="H152" s="19"/>
    </row>
    <row r="153" spans="2:8" ht="12.75">
      <c r="B153" s="20">
        <f t="shared" si="14"/>
        <v>151</v>
      </c>
      <c r="C153" s="21">
        <f t="shared" si="11"/>
        <v>0.0254</v>
      </c>
      <c r="D153" s="22">
        <f t="shared" si="15"/>
        <v>0</v>
      </c>
      <c r="E153" s="19">
        <f>IF($D153&lt;0.1,0,-PPMT(+Premisas!$C$4,+B153,Premisas!$C$5,$D$3))</f>
        <v>0</v>
      </c>
      <c r="F153" s="19">
        <f t="shared" si="12"/>
        <v>0</v>
      </c>
      <c r="G153" s="23">
        <f t="shared" si="13"/>
        <v>0</v>
      </c>
      <c r="H153" s="19"/>
    </row>
    <row r="154" spans="2:8" ht="12.75">
      <c r="B154" s="20">
        <f t="shared" si="14"/>
        <v>152</v>
      </c>
      <c r="C154" s="21">
        <f t="shared" si="11"/>
        <v>0.0254</v>
      </c>
      <c r="D154" s="22">
        <f t="shared" si="15"/>
        <v>0</v>
      </c>
      <c r="E154" s="19">
        <f>IF($D154&lt;0.1,0,-PPMT(+Premisas!$C$4,+B154,Premisas!$C$5,$D$3))</f>
        <v>0</v>
      </c>
      <c r="F154" s="19">
        <f t="shared" si="12"/>
        <v>0</v>
      </c>
      <c r="G154" s="23">
        <f t="shared" si="13"/>
        <v>0</v>
      </c>
      <c r="H154" s="19"/>
    </row>
    <row r="155" spans="2:8" ht="12.75">
      <c r="B155" s="20">
        <f t="shared" si="14"/>
        <v>153</v>
      </c>
      <c r="C155" s="21">
        <f t="shared" si="11"/>
        <v>0.0254</v>
      </c>
      <c r="D155" s="22">
        <f t="shared" si="15"/>
        <v>0</v>
      </c>
      <c r="E155" s="19">
        <f>IF($D155&lt;0.1,0,-PPMT(+Premisas!$C$4,+B155,Premisas!$C$5,$D$3))</f>
        <v>0</v>
      </c>
      <c r="F155" s="19">
        <f t="shared" si="12"/>
        <v>0</v>
      </c>
      <c r="G155" s="23">
        <f t="shared" si="13"/>
        <v>0</v>
      </c>
      <c r="H155" s="19"/>
    </row>
    <row r="156" spans="2:8" ht="12.75">
      <c r="B156" s="20">
        <f t="shared" si="14"/>
        <v>154</v>
      </c>
      <c r="C156" s="21">
        <f aca="true" t="shared" si="16" ref="C156:C219">+C155</f>
        <v>0.0254</v>
      </c>
      <c r="D156" s="22">
        <f t="shared" si="15"/>
        <v>0</v>
      </c>
      <c r="E156" s="19">
        <f>IF($D156&lt;0.1,0,-PPMT(+Premisas!$C$4,+B156,Premisas!$C$5,$D$3))</f>
        <v>0</v>
      </c>
      <c r="F156" s="19">
        <f t="shared" si="12"/>
        <v>0</v>
      </c>
      <c r="G156" s="23">
        <f t="shared" si="13"/>
        <v>0</v>
      </c>
      <c r="H156" s="19"/>
    </row>
    <row r="157" spans="2:8" ht="12.75">
      <c r="B157" s="20">
        <f t="shared" si="14"/>
        <v>155</v>
      </c>
      <c r="C157" s="21">
        <f t="shared" si="16"/>
        <v>0.0254</v>
      </c>
      <c r="D157" s="22">
        <f t="shared" si="15"/>
        <v>0</v>
      </c>
      <c r="E157" s="19">
        <f>IF($D157&lt;0.1,0,-PPMT(+Premisas!$C$4,+B157,Premisas!$C$5,$D$3))</f>
        <v>0</v>
      </c>
      <c r="F157" s="19">
        <f t="shared" si="12"/>
        <v>0</v>
      </c>
      <c r="G157" s="23">
        <f t="shared" si="13"/>
        <v>0</v>
      </c>
      <c r="H157" s="19"/>
    </row>
    <row r="158" spans="2:8" ht="12.75">
      <c r="B158" s="24">
        <f t="shared" si="14"/>
        <v>156</v>
      </c>
      <c r="C158" s="25">
        <f t="shared" si="16"/>
        <v>0.0254</v>
      </c>
      <c r="D158" s="26">
        <f t="shared" si="15"/>
        <v>0</v>
      </c>
      <c r="E158" s="27">
        <f>IF($D158&lt;0.1,0,-PPMT(+Premisas!$C$4,+B158,Premisas!$C$5,$D$3))</f>
        <v>0</v>
      </c>
      <c r="F158" s="27">
        <f t="shared" si="12"/>
        <v>0</v>
      </c>
      <c r="G158" s="28">
        <f t="shared" si="13"/>
        <v>0</v>
      </c>
      <c r="H158" s="19"/>
    </row>
    <row r="159" spans="2:8" ht="12.75">
      <c r="B159" s="14">
        <f t="shared" si="14"/>
        <v>157</v>
      </c>
      <c r="C159" s="29">
        <f t="shared" si="16"/>
        <v>0.0254</v>
      </c>
      <c r="D159" s="16">
        <f t="shared" si="15"/>
        <v>0</v>
      </c>
      <c r="E159" s="17">
        <f>IF($D159&lt;0.1,0,-PPMT(+Premisas!$C$4,+B159,Premisas!$C$5,$D$3))</f>
        <v>0</v>
      </c>
      <c r="F159" s="17">
        <f t="shared" si="12"/>
        <v>0</v>
      </c>
      <c r="G159" s="18">
        <f t="shared" si="13"/>
        <v>0</v>
      </c>
      <c r="H159" s="19"/>
    </row>
    <row r="160" spans="2:8" ht="12.75">
      <c r="B160" s="20">
        <f t="shared" si="14"/>
        <v>158</v>
      </c>
      <c r="C160" s="21">
        <f t="shared" si="16"/>
        <v>0.0254</v>
      </c>
      <c r="D160" s="22">
        <f t="shared" si="15"/>
        <v>0</v>
      </c>
      <c r="E160" s="19">
        <f>IF($D160&lt;0.1,0,-PPMT(+Premisas!$C$4,+B160,Premisas!$C$5,$D$3))</f>
        <v>0</v>
      </c>
      <c r="F160" s="19">
        <f t="shared" si="12"/>
        <v>0</v>
      </c>
      <c r="G160" s="23">
        <f t="shared" si="13"/>
        <v>0</v>
      </c>
      <c r="H160" s="19"/>
    </row>
    <row r="161" spans="2:8" ht="12.75">
      <c r="B161" s="20">
        <f t="shared" si="14"/>
        <v>159</v>
      </c>
      <c r="C161" s="21">
        <f t="shared" si="16"/>
        <v>0.0254</v>
      </c>
      <c r="D161" s="22">
        <f t="shared" si="15"/>
        <v>0</v>
      </c>
      <c r="E161" s="19">
        <f>IF($D161&lt;0.1,0,-PPMT(+Premisas!$C$4,+B161,Premisas!$C$5,$D$3))</f>
        <v>0</v>
      </c>
      <c r="F161" s="19">
        <f t="shared" si="12"/>
        <v>0</v>
      </c>
      <c r="G161" s="23">
        <f t="shared" si="13"/>
        <v>0</v>
      </c>
      <c r="H161" s="19"/>
    </row>
    <row r="162" spans="2:8" ht="12.75">
      <c r="B162" s="20">
        <f t="shared" si="14"/>
        <v>160</v>
      </c>
      <c r="C162" s="21">
        <f t="shared" si="16"/>
        <v>0.0254</v>
      </c>
      <c r="D162" s="22">
        <f t="shared" si="15"/>
        <v>0</v>
      </c>
      <c r="E162" s="19">
        <f>IF($D162&lt;0.1,0,-PPMT(+Premisas!$C$4,+B162,Premisas!$C$5,$D$3))</f>
        <v>0</v>
      </c>
      <c r="F162" s="19">
        <f t="shared" si="12"/>
        <v>0</v>
      </c>
      <c r="G162" s="23">
        <f t="shared" si="13"/>
        <v>0</v>
      </c>
      <c r="H162" s="19"/>
    </row>
    <row r="163" spans="2:8" ht="12.75">
      <c r="B163" s="20">
        <f t="shared" si="14"/>
        <v>161</v>
      </c>
      <c r="C163" s="21">
        <f t="shared" si="16"/>
        <v>0.0254</v>
      </c>
      <c r="D163" s="22">
        <f t="shared" si="15"/>
        <v>0</v>
      </c>
      <c r="E163" s="19">
        <f>IF($D163&lt;0.1,0,-PPMT(+Premisas!$C$4,+B163,Premisas!$C$5,$D$3))</f>
        <v>0</v>
      </c>
      <c r="F163" s="19">
        <f t="shared" si="12"/>
        <v>0</v>
      </c>
      <c r="G163" s="23">
        <f t="shared" si="13"/>
        <v>0</v>
      </c>
      <c r="H163" s="19"/>
    </row>
    <row r="164" spans="2:8" ht="12.75">
      <c r="B164" s="20">
        <f t="shared" si="14"/>
        <v>162</v>
      </c>
      <c r="C164" s="21">
        <f t="shared" si="16"/>
        <v>0.0254</v>
      </c>
      <c r="D164" s="22">
        <f t="shared" si="15"/>
        <v>0</v>
      </c>
      <c r="E164" s="19">
        <f>IF($D164&lt;0.1,0,-PPMT(+Premisas!$C$4,+B164,Premisas!$C$5,$D$3))</f>
        <v>0</v>
      </c>
      <c r="F164" s="19">
        <f t="shared" si="12"/>
        <v>0</v>
      </c>
      <c r="G164" s="23">
        <f t="shared" si="13"/>
        <v>0</v>
      </c>
      <c r="H164" s="19"/>
    </row>
    <row r="165" spans="2:8" ht="12.75">
      <c r="B165" s="20">
        <f t="shared" si="14"/>
        <v>163</v>
      </c>
      <c r="C165" s="21">
        <f t="shared" si="16"/>
        <v>0.0254</v>
      </c>
      <c r="D165" s="22">
        <f t="shared" si="15"/>
        <v>0</v>
      </c>
      <c r="E165" s="19">
        <f>IF($D165&lt;0.1,0,-PPMT(+Premisas!$C$4,+B165,Premisas!$C$5,$D$3))</f>
        <v>0</v>
      </c>
      <c r="F165" s="19">
        <f t="shared" si="12"/>
        <v>0</v>
      </c>
      <c r="G165" s="23">
        <f t="shared" si="13"/>
        <v>0</v>
      </c>
      <c r="H165" s="19"/>
    </row>
    <row r="166" spans="2:8" ht="12.75">
      <c r="B166" s="20">
        <f t="shared" si="14"/>
        <v>164</v>
      </c>
      <c r="C166" s="21">
        <f t="shared" si="16"/>
        <v>0.0254</v>
      </c>
      <c r="D166" s="22">
        <f t="shared" si="15"/>
        <v>0</v>
      </c>
      <c r="E166" s="19">
        <f>IF($D166&lt;0.1,0,-PPMT(+Premisas!$C$4,+B166,Premisas!$C$5,$D$3))</f>
        <v>0</v>
      </c>
      <c r="F166" s="19">
        <f t="shared" si="12"/>
        <v>0</v>
      </c>
      <c r="G166" s="23">
        <f t="shared" si="13"/>
        <v>0</v>
      </c>
      <c r="H166" s="19"/>
    </row>
    <row r="167" spans="2:8" ht="12.75">
      <c r="B167" s="20">
        <f t="shared" si="14"/>
        <v>165</v>
      </c>
      <c r="C167" s="21">
        <f t="shared" si="16"/>
        <v>0.0254</v>
      </c>
      <c r="D167" s="22">
        <f t="shared" si="15"/>
        <v>0</v>
      </c>
      <c r="E167" s="19">
        <f>IF($D167&lt;0.1,0,-PPMT(+Premisas!$C$4,+B167,Premisas!$C$5,$D$3))</f>
        <v>0</v>
      </c>
      <c r="F167" s="19">
        <f t="shared" si="12"/>
        <v>0</v>
      </c>
      <c r="G167" s="23">
        <f t="shared" si="13"/>
        <v>0</v>
      </c>
      <c r="H167" s="19"/>
    </row>
    <row r="168" spans="2:8" ht="12.75">
      <c r="B168" s="20">
        <f t="shared" si="14"/>
        <v>166</v>
      </c>
      <c r="C168" s="21">
        <f t="shared" si="16"/>
        <v>0.0254</v>
      </c>
      <c r="D168" s="22">
        <f t="shared" si="15"/>
        <v>0</v>
      </c>
      <c r="E168" s="19">
        <f>IF($D168&lt;0.1,0,-PPMT(+Premisas!$C$4,+B168,Premisas!$C$5,$D$3))</f>
        <v>0</v>
      </c>
      <c r="F168" s="19">
        <f t="shared" si="12"/>
        <v>0</v>
      </c>
      <c r="G168" s="23">
        <f t="shared" si="13"/>
        <v>0</v>
      </c>
      <c r="H168" s="19"/>
    </row>
    <row r="169" spans="2:8" ht="12.75">
      <c r="B169" s="20">
        <f t="shared" si="14"/>
        <v>167</v>
      </c>
      <c r="C169" s="21">
        <f t="shared" si="16"/>
        <v>0.0254</v>
      </c>
      <c r="D169" s="22">
        <f t="shared" si="15"/>
        <v>0</v>
      </c>
      <c r="E169" s="19">
        <f>IF($D169&lt;0.1,0,-PPMT(+Premisas!$C$4,+B169,Premisas!$C$5,$D$3))</f>
        <v>0</v>
      </c>
      <c r="F169" s="19">
        <f t="shared" si="12"/>
        <v>0</v>
      </c>
      <c r="G169" s="23">
        <f t="shared" si="13"/>
        <v>0</v>
      </c>
      <c r="H169" s="19"/>
    </row>
    <row r="170" spans="2:8" ht="12.75">
      <c r="B170" s="24">
        <f t="shared" si="14"/>
        <v>168</v>
      </c>
      <c r="C170" s="25">
        <f t="shared" si="16"/>
        <v>0.0254</v>
      </c>
      <c r="D170" s="26">
        <f t="shared" si="15"/>
        <v>0</v>
      </c>
      <c r="E170" s="27">
        <f>IF($D170&lt;0.1,0,-PPMT(+Premisas!$C$4,+B170,Premisas!$C$5,$D$3))</f>
        <v>0</v>
      </c>
      <c r="F170" s="27">
        <f t="shared" si="12"/>
        <v>0</v>
      </c>
      <c r="G170" s="28">
        <f t="shared" si="13"/>
        <v>0</v>
      </c>
      <c r="H170" s="19"/>
    </row>
    <row r="171" spans="2:8" ht="12.75">
      <c r="B171" s="14">
        <f t="shared" si="14"/>
        <v>169</v>
      </c>
      <c r="C171" s="29">
        <f t="shared" si="16"/>
        <v>0.0254</v>
      </c>
      <c r="D171" s="16">
        <f t="shared" si="15"/>
        <v>0</v>
      </c>
      <c r="E171" s="17">
        <f>IF($D171&lt;0.1,0,-PPMT(+Premisas!$C$4,+B171,Premisas!$C$5,$D$3))</f>
        <v>0</v>
      </c>
      <c r="F171" s="17">
        <f t="shared" si="12"/>
        <v>0</v>
      </c>
      <c r="G171" s="18">
        <f t="shared" si="13"/>
        <v>0</v>
      </c>
      <c r="H171" s="19"/>
    </row>
    <row r="172" spans="2:8" ht="12.75">
      <c r="B172" s="20">
        <f t="shared" si="14"/>
        <v>170</v>
      </c>
      <c r="C172" s="21">
        <f t="shared" si="16"/>
        <v>0.0254</v>
      </c>
      <c r="D172" s="22">
        <f t="shared" si="15"/>
        <v>0</v>
      </c>
      <c r="E172" s="19">
        <f>IF($D172&lt;0.1,0,-PPMT(+Premisas!$C$4,+B172,Premisas!$C$5,$D$3))</f>
        <v>0</v>
      </c>
      <c r="F172" s="19">
        <f t="shared" si="12"/>
        <v>0</v>
      </c>
      <c r="G172" s="23">
        <f t="shared" si="13"/>
        <v>0</v>
      </c>
      <c r="H172" s="19"/>
    </row>
    <row r="173" spans="2:8" ht="12.75">
      <c r="B173" s="20">
        <f t="shared" si="14"/>
        <v>171</v>
      </c>
      <c r="C173" s="21">
        <f t="shared" si="16"/>
        <v>0.0254</v>
      </c>
      <c r="D173" s="22">
        <f t="shared" si="15"/>
        <v>0</v>
      </c>
      <c r="E173" s="19">
        <f>IF($D173&lt;0.1,0,-PPMT(+Premisas!$C$4,+B173,Premisas!$C$5,$D$3))</f>
        <v>0</v>
      </c>
      <c r="F173" s="19">
        <f t="shared" si="12"/>
        <v>0</v>
      </c>
      <c r="G173" s="23">
        <f t="shared" si="13"/>
        <v>0</v>
      </c>
      <c r="H173" s="19"/>
    </row>
    <row r="174" spans="2:8" ht="12.75">
      <c r="B174" s="20">
        <f t="shared" si="14"/>
        <v>172</v>
      </c>
      <c r="C174" s="21">
        <f t="shared" si="16"/>
        <v>0.0254</v>
      </c>
      <c r="D174" s="22">
        <f t="shared" si="15"/>
        <v>0</v>
      </c>
      <c r="E174" s="19">
        <f>IF($D174&lt;0.1,0,-PPMT(+Premisas!$C$4,+B174,Premisas!$C$5,$D$3))</f>
        <v>0</v>
      </c>
      <c r="F174" s="19">
        <f t="shared" si="12"/>
        <v>0</v>
      </c>
      <c r="G174" s="23">
        <f t="shared" si="13"/>
        <v>0</v>
      </c>
      <c r="H174" s="19"/>
    </row>
    <row r="175" spans="2:8" ht="12.75">
      <c r="B175" s="20">
        <f t="shared" si="14"/>
        <v>173</v>
      </c>
      <c r="C175" s="21">
        <f t="shared" si="16"/>
        <v>0.0254</v>
      </c>
      <c r="D175" s="22">
        <f t="shared" si="15"/>
        <v>0</v>
      </c>
      <c r="E175" s="19">
        <f>IF($D175&lt;0.1,0,-PPMT(+Premisas!$C$4,+B175,Premisas!$C$5,$D$3))</f>
        <v>0</v>
      </c>
      <c r="F175" s="19">
        <f t="shared" si="12"/>
        <v>0</v>
      </c>
      <c r="G175" s="23">
        <f t="shared" si="13"/>
        <v>0</v>
      </c>
      <c r="H175" s="19"/>
    </row>
    <row r="176" spans="2:8" ht="12.75">
      <c r="B176" s="20">
        <f t="shared" si="14"/>
        <v>174</v>
      </c>
      <c r="C176" s="21">
        <f t="shared" si="16"/>
        <v>0.0254</v>
      </c>
      <c r="D176" s="22">
        <f t="shared" si="15"/>
        <v>0</v>
      </c>
      <c r="E176" s="19">
        <f>IF($D176&lt;0.1,0,-PPMT(+Premisas!$C$4,+B176,Premisas!$C$5,$D$3))</f>
        <v>0</v>
      </c>
      <c r="F176" s="19">
        <f t="shared" si="12"/>
        <v>0</v>
      </c>
      <c r="G176" s="23">
        <f t="shared" si="13"/>
        <v>0</v>
      </c>
      <c r="H176" s="19"/>
    </row>
    <row r="177" spans="2:8" ht="12.75">
      <c r="B177" s="20">
        <f t="shared" si="14"/>
        <v>175</v>
      </c>
      <c r="C177" s="21">
        <f t="shared" si="16"/>
        <v>0.0254</v>
      </c>
      <c r="D177" s="22">
        <f t="shared" si="15"/>
        <v>0</v>
      </c>
      <c r="E177" s="19">
        <f>IF($D177&lt;0.1,0,-PPMT(+Premisas!$C$4,+B177,Premisas!$C$5,$D$3))</f>
        <v>0</v>
      </c>
      <c r="F177" s="19">
        <f t="shared" si="12"/>
        <v>0</v>
      </c>
      <c r="G177" s="23">
        <f t="shared" si="13"/>
        <v>0</v>
      </c>
      <c r="H177" s="19"/>
    </row>
    <row r="178" spans="2:8" ht="12.75">
      <c r="B178" s="20">
        <f t="shared" si="14"/>
        <v>176</v>
      </c>
      <c r="C178" s="21">
        <f t="shared" si="16"/>
        <v>0.0254</v>
      </c>
      <c r="D178" s="22">
        <f t="shared" si="15"/>
        <v>0</v>
      </c>
      <c r="E178" s="19">
        <f>IF($D178&lt;0.1,0,-PPMT(+Premisas!$C$4,+B178,Premisas!$C$5,$D$3))</f>
        <v>0</v>
      </c>
      <c r="F178" s="19">
        <f t="shared" si="12"/>
        <v>0</v>
      </c>
      <c r="G178" s="23">
        <f t="shared" si="13"/>
        <v>0</v>
      </c>
      <c r="H178" s="19"/>
    </row>
    <row r="179" spans="2:8" ht="12.75">
      <c r="B179" s="20">
        <f t="shared" si="14"/>
        <v>177</v>
      </c>
      <c r="C179" s="21">
        <f t="shared" si="16"/>
        <v>0.0254</v>
      </c>
      <c r="D179" s="22">
        <f t="shared" si="15"/>
        <v>0</v>
      </c>
      <c r="E179" s="19">
        <f>IF($D179&lt;0.1,0,-PPMT(+Premisas!$C$4,+B179,Premisas!$C$5,$D$3))</f>
        <v>0</v>
      </c>
      <c r="F179" s="19">
        <f t="shared" si="12"/>
        <v>0</v>
      </c>
      <c r="G179" s="23">
        <f t="shared" si="13"/>
        <v>0</v>
      </c>
      <c r="H179" s="19"/>
    </row>
    <row r="180" spans="2:8" ht="12.75">
      <c r="B180" s="20">
        <f t="shared" si="14"/>
        <v>178</v>
      </c>
      <c r="C180" s="21">
        <f t="shared" si="16"/>
        <v>0.0254</v>
      </c>
      <c r="D180" s="22">
        <f t="shared" si="15"/>
        <v>0</v>
      </c>
      <c r="E180" s="19">
        <f>IF($D180&lt;0.1,0,-PPMT(+Premisas!$C$4,+B180,Premisas!$C$5,$D$3))</f>
        <v>0</v>
      </c>
      <c r="F180" s="19">
        <f t="shared" si="12"/>
        <v>0</v>
      </c>
      <c r="G180" s="23">
        <f t="shared" si="13"/>
        <v>0</v>
      </c>
      <c r="H180" s="19"/>
    </row>
    <row r="181" spans="2:8" ht="12.75">
      <c r="B181" s="20">
        <f t="shared" si="14"/>
        <v>179</v>
      </c>
      <c r="C181" s="21">
        <f t="shared" si="16"/>
        <v>0.0254</v>
      </c>
      <c r="D181" s="22">
        <f t="shared" si="15"/>
        <v>0</v>
      </c>
      <c r="E181" s="19">
        <f>IF($D181&lt;0.1,0,-PPMT(+Premisas!$C$4,+B181,Premisas!$C$5,$D$3))</f>
        <v>0</v>
      </c>
      <c r="F181" s="19">
        <f t="shared" si="12"/>
        <v>0</v>
      </c>
      <c r="G181" s="23">
        <f t="shared" si="13"/>
        <v>0</v>
      </c>
      <c r="H181" s="19"/>
    </row>
    <row r="182" spans="2:8" ht="12.75">
      <c r="B182" s="24">
        <f t="shared" si="14"/>
        <v>180</v>
      </c>
      <c r="C182" s="25">
        <f t="shared" si="16"/>
        <v>0.0254</v>
      </c>
      <c r="D182" s="26">
        <f t="shared" si="15"/>
        <v>0</v>
      </c>
      <c r="E182" s="27">
        <f>IF($D182&lt;0.1,0,-PPMT(+Premisas!$C$4,+B182,Premisas!$C$5,$D$3))</f>
        <v>0</v>
      </c>
      <c r="F182" s="27">
        <f t="shared" si="12"/>
        <v>0</v>
      </c>
      <c r="G182" s="28">
        <f t="shared" si="13"/>
        <v>0</v>
      </c>
      <c r="H182" s="19"/>
    </row>
    <row r="183" spans="2:8" ht="12.75">
      <c r="B183" s="14">
        <f t="shared" si="14"/>
        <v>181</v>
      </c>
      <c r="C183" s="29">
        <f t="shared" si="16"/>
        <v>0.0254</v>
      </c>
      <c r="D183" s="16">
        <f t="shared" si="15"/>
        <v>0</v>
      </c>
      <c r="E183" s="17">
        <f>IF($D183&lt;0.1,0,-PPMT(+Premisas!$C$4,+B183,Premisas!$C$5,$D$3))</f>
        <v>0</v>
      </c>
      <c r="F183" s="17">
        <f t="shared" si="12"/>
        <v>0</v>
      </c>
      <c r="G183" s="18">
        <f t="shared" si="13"/>
        <v>0</v>
      </c>
      <c r="H183" s="19"/>
    </row>
    <row r="184" spans="2:8" ht="12.75">
      <c r="B184" s="20">
        <f t="shared" si="14"/>
        <v>182</v>
      </c>
      <c r="C184" s="21">
        <f t="shared" si="16"/>
        <v>0.0254</v>
      </c>
      <c r="D184" s="22">
        <f t="shared" si="15"/>
        <v>0</v>
      </c>
      <c r="E184" s="19">
        <f>IF($D184&lt;0.1,0,-PPMT(+Premisas!$C$4,+B184,Premisas!$C$5,$D$3))</f>
        <v>0</v>
      </c>
      <c r="F184" s="19">
        <f t="shared" si="12"/>
        <v>0</v>
      </c>
      <c r="G184" s="23">
        <f t="shared" si="13"/>
        <v>0</v>
      </c>
      <c r="H184" s="19"/>
    </row>
    <row r="185" spans="2:8" ht="12.75">
      <c r="B185" s="20">
        <f t="shared" si="14"/>
        <v>183</v>
      </c>
      <c r="C185" s="21">
        <f t="shared" si="16"/>
        <v>0.0254</v>
      </c>
      <c r="D185" s="22">
        <f t="shared" si="15"/>
        <v>0</v>
      </c>
      <c r="E185" s="19">
        <f>IF($D185&lt;0.1,0,-PPMT(+Premisas!$C$4,+B185,Premisas!$C$5,$D$3))</f>
        <v>0</v>
      </c>
      <c r="F185" s="19">
        <f t="shared" si="12"/>
        <v>0</v>
      </c>
      <c r="G185" s="23">
        <f t="shared" si="13"/>
        <v>0</v>
      </c>
      <c r="H185" s="19"/>
    </row>
    <row r="186" spans="2:8" ht="12.75">
      <c r="B186" s="20">
        <f t="shared" si="14"/>
        <v>184</v>
      </c>
      <c r="C186" s="21">
        <f t="shared" si="16"/>
        <v>0.0254</v>
      </c>
      <c r="D186" s="22">
        <f t="shared" si="15"/>
        <v>0</v>
      </c>
      <c r="E186" s="19">
        <f>IF($D186&lt;0.1,0,-PPMT(+Premisas!$C$4,+B186,Premisas!$C$5,$D$3))</f>
        <v>0</v>
      </c>
      <c r="F186" s="19">
        <f t="shared" si="12"/>
        <v>0</v>
      </c>
      <c r="G186" s="23">
        <f t="shared" si="13"/>
        <v>0</v>
      </c>
      <c r="H186" s="19"/>
    </row>
    <row r="187" spans="2:8" ht="12.75">
      <c r="B187" s="20">
        <f t="shared" si="14"/>
        <v>185</v>
      </c>
      <c r="C187" s="21">
        <f t="shared" si="16"/>
        <v>0.0254</v>
      </c>
      <c r="D187" s="22">
        <f t="shared" si="15"/>
        <v>0</v>
      </c>
      <c r="E187" s="19">
        <f>IF($D187&lt;0.1,0,-PPMT(+Premisas!$C$4,+B187,Premisas!$C$5,$D$3))</f>
        <v>0</v>
      </c>
      <c r="F187" s="19">
        <f t="shared" si="12"/>
        <v>0</v>
      </c>
      <c r="G187" s="23">
        <f t="shared" si="13"/>
        <v>0</v>
      </c>
      <c r="H187" s="19"/>
    </row>
    <row r="188" spans="2:8" ht="12.75">
      <c r="B188" s="20">
        <f t="shared" si="14"/>
        <v>186</v>
      </c>
      <c r="C188" s="21">
        <f t="shared" si="16"/>
        <v>0.0254</v>
      </c>
      <c r="D188" s="22">
        <f t="shared" si="15"/>
        <v>0</v>
      </c>
      <c r="E188" s="19">
        <f>IF($D188&lt;0.1,0,-PPMT(+Premisas!$C$4,+B188,Premisas!$C$5,$D$3))</f>
        <v>0</v>
      </c>
      <c r="F188" s="19">
        <f t="shared" si="12"/>
        <v>0</v>
      </c>
      <c r="G188" s="23">
        <f t="shared" si="13"/>
        <v>0</v>
      </c>
      <c r="H188" s="19"/>
    </row>
    <row r="189" spans="2:8" ht="12.75">
      <c r="B189" s="20">
        <f t="shared" si="14"/>
        <v>187</v>
      </c>
      <c r="C189" s="21">
        <f t="shared" si="16"/>
        <v>0.0254</v>
      </c>
      <c r="D189" s="22">
        <f t="shared" si="15"/>
        <v>0</v>
      </c>
      <c r="E189" s="19">
        <f>IF($D189&lt;0.1,0,-PPMT(+Premisas!$C$4,+B189,Premisas!$C$5,$D$3))</f>
        <v>0</v>
      </c>
      <c r="F189" s="19">
        <f t="shared" si="12"/>
        <v>0</v>
      </c>
      <c r="G189" s="23">
        <f t="shared" si="13"/>
        <v>0</v>
      </c>
      <c r="H189" s="19"/>
    </row>
    <row r="190" spans="2:8" ht="12.75">
      <c r="B190" s="20">
        <f t="shared" si="14"/>
        <v>188</v>
      </c>
      <c r="C190" s="21">
        <f t="shared" si="16"/>
        <v>0.0254</v>
      </c>
      <c r="D190" s="22">
        <f t="shared" si="15"/>
        <v>0</v>
      </c>
      <c r="E190" s="19">
        <f>IF($D190&lt;0.1,0,-PPMT(+Premisas!$C$4,+B190,Premisas!$C$5,$D$3))</f>
        <v>0</v>
      </c>
      <c r="F190" s="19">
        <f t="shared" si="12"/>
        <v>0</v>
      </c>
      <c r="G190" s="23">
        <f t="shared" si="13"/>
        <v>0</v>
      </c>
      <c r="H190" s="19"/>
    </row>
    <row r="191" spans="2:8" ht="12.75">
      <c r="B191" s="20">
        <f t="shared" si="14"/>
        <v>189</v>
      </c>
      <c r="C191" s="21">
        <f t="shared" si="16"/>
        <v>0.0254</v>
      </c>
      <c r="D191" s="22">
        <f t="shared" si="15"/>
        <v>0</v>
      </c>
      <c r="E191" s="19">
        <f>IF($D191&lt;0.1,0,-PPMT(+Premisas!$C$4,+B191,Premisas!$C$5,$D$3))</f>
        <v>0</v>
      </c>
      <c r="F191" s="19">
        <f t="shared" si="12"/>
        <v>0</v>
      </c>
      <c r="G191" s="23">
        <f t="shared" si="13"/>
        <v>0</v>
      </c>
      <c r="H191" s="19"/>
    </row>
    <row r="192" spans="2:8" ht="12.75">
      <c r="B192" s="20">
        <f t="shared" si="14"/>
        <v>190</v>
      </c>
      <c r="C192" s="21">
        <f t="shared" si="16"/>
        <v>0.0254</v>
      </c>
      <c r="D192" s="22">
        <f t="shared" si="15"/>
        <v>0</v>
      </c>
      <c r="E192" s="19">
        <f>IF($D192&lt;0.1,0,-PPMT(+Premisas!$C$4,+B192,Premisas!$C$5,$D$3))</f>
        <v>0</v>
      </c>
      <c r="F192" s="19">
        <f t="shared" si="12"/>
        <v>0</v>
      </c>
      <c r="G192" s="23">
        <f t="shared" si="13"/>
        <v>0</v>
      </c>
      <c r="H192" s="19"/>
    </row>
    <row r="193" spans="2:8" ht="12.75">
      <c r="B193" s="20">
        <f t="shared" si="14"/>
        <v>191</v>
      </c>
      <c r="C193" s="21">
        <f t="shared" si="16"/>
        <v>0.0254</v>
      </c>
      <c r="D193" s="22">
        <f t="shared" si="15"/>
        <v>0</v>
      </c>
      <c r="E193" s="19">
        <f>IF($D193&lt;0.1,0,-PPMT(+Premisas!$C$4,+B193,Premisas!$C$5,$D$3))</f>
        <v>0</v>
      </c>
      <c r="F193" s="19">
        <f t="shared" si="12"/>
        <v>0</v>
      </c>
      <c r="G193" s="23">
        <f t="shared" si="13"/>
        <v>0</v>
      </c>
      <c r="H193" s="19"/>
    </row>
    <row r="194" spans="2:8" ht="12.75">
      <c r="B194" s="24">
        <f t="shared" si="14"/>
        <v>192</v>
      </c>
      <c r="C194" s="25">
        <f t="shared" si="16"/>
        <v>0.0254</v>
      </c>
      <c r="D194" s="26">
        <f t="shared" si="15"/>
        <v>0</v>
      </c>
      <c r="E194" s="27">
        <f>IF($D194&lt;0.1,0,-PPMT(+Premisas!$C$4,+B194,Premisas!$C$5,$D$3))</f>
        <v>0</v>
      </c>
      <c r="F194" s="27">
        <f t="shared" si="12"/>
        <v>0</v>
      </c>
      <c r="G194" s="28">
        <f t="shared" si="13"/>
        <v>0</v>
      </c>
      <c r="H194" s="19"/>
    </row>
    <row r="195" spans="2:8" ht="12.75">
      <c r="B195" s="14">
        <f t="shared" si="14"/>
        <v>193</v>
      </c>
      <c r="C195" s="29">
        <f t="shared" si="16"/>
        <v>0.0254</v>
      </c>
      <c r="D195" s="16">
        <f t="shared" si="15"/>
        <v>0</v>
      </c>
      <c r="E195" s="17">
        <f>IF($D195&lt;0.1,0,-PPMT(+Premisas!$C$4,+B195,Premisas!$C$5,$D$3))</f>
        <v>0</v>
      </c>
      <c r="F195" s="17">
        <f aca="true" t="shared" si="17" ref="F195:F258">D195*C195/12</f>
        <v>0</v>
      </c>
      <c r="G195" s="18">
        <f aca="true" t="shared" si="18" ref="G195:G258">E195+F195</f>
        <v>0</v>
      </c>
      <c r="H195" s="19"/>
    </row>
    <row r="196" spans="2:8" ht="12.75">
      <c r="B196" s="20">
        <f aca="true" t="shared" si="19" ref="B196:B259">+B195+1</f>
        <v>194</v>
      </c>
      <c r="C196" s="21">
        <f t="shared" si="16"/>
        <v>0.0254</v>
      </c>
      <c r="D196" s="22">
        <f aca="true" t="shared" si="20" ref="D196:D259">+D195-E195</f>
        <v>0</v>
      </c>
      <c r="E196" s="19">
        <f>IF($D196&lt;0.1,0,-PPMT(+Premisas!$C$4,+B196,Premisas!$C$5,$D$3))</f>
        <v>0</v>
      </c>
      <c r="F196" s="19">
        <f t="shared" si="17"/>
        <v>0</v>
      </c>
      <c r="G196" s="23">
        <f t="shared" si="18"/>
        <v>0</v>
      </c>
      <c r="H196" s="19"/>
    </row>
    <row r="197" spans="2:8" ht="12.75">
      <c r="B197" s="20">
        <f t="shared" si="19"/>
        <v>195</v>
      </c>
      <c r="C197" s="21">
        <f t="shared" si="16"/>
        <v>0.0254</v>
      </c>
      <c r="D197" s="22">
        <f t="shared" si="20"/>
        <v>0</v>
      </c>
      <c r="E197" s="19">
        <f>IF($D197&lt;0.1,0,-PPMT(+Premisas!$C$4,+B197,Premisas!$C$5,$D$3))</f>
        <v>0</v>
      </c>
      <c r="F197" s="19">
        <f t="shared" si="17"/>
        <v>0</v>
      </c>
      <c r="G197" s="23">
        <f t="shared" si="18"/>
        <v>0</v>
      </c>
      <c r="H197" s="19"/>
    </row>
    <row r="198" spans="2:8" ht="12.75">
      <c r="B198" s="20">
        <f t="shared" si="19"/>
        <v>196</v>
      </c>
      <c r="C198" s="21">
        <f t="shared" si="16"/>
        <v>0.0254</v>
      </c>
      <c r="D198" s="22">
        <f t="shared" si="20"/>
        <v>0</v>
      </c>
      <c r="E198" s="19">
        <f>IF($D198&lt;0.1,0,-PPMT(+Premisas!$C$4,+B198,Premisas!$C$5,$D$3))</f>
        <v>0</v>
      </c>
      <c r="F198" s="19">
        <f t="shared" si="17"/>
        <v>0</v>
      </c>
      <c r="G198" s="23">
        <f t="shared" si="18"/>
        <v>0</v>
      </c>
      <c r="H198" s="19"/>
    </row>
    <row r="199" spans="2:8" ht="12.75">
      <c r="B199" s="20">
        <f t="shared" si="19"/>
        <v>197</v>
      </c>
      <c r="C199" s="21">
        <f t="shared" si="16"/>
        <v>0.0254</v>
      </c>
      <c r="D199" s="22">
        <f t="shared" si="20"/>
        <v>0</v>
      </c>
      <c r="E199" s="19">
        <f>IF($D199&lt;0.1,0,-PPMT(+Premisas!$C$4,+B199,Premisas!$C$5,$D$3))</f>
        <v>0</v>
      </c>
      <c r="F199" s="19">
        <f t="shared" si="17"/>
        <v>0</v>
      </c>
      <c r="G199" s="23">
        <f t="shared" si="18"/>
        <v>0</v>
      </c>
      <c r="H199" s="19"/>
    </row>
    <row r="200" spans="2:8" ht="12.75">
      <c r="B200" s="20">
        <f t="shared" si="19"/>
        <v>198</v>
      </c>
      <c r="C200" s="21">
        <f t="shared" si="16"/>
        <v>0.0254</v>
      </c>
      <c r="D200" s="22">
        <f t="shared" si="20"/>
        <v>0</v>
      </c>
      <c r="E200" s="19">
        <f>IF($D200&lt;0.1,0,-PPMT(+Premisas!$C$4,+B200,Premisas!$C$5,$D$3))</f>
        <v>0</v>
      </c>
      <c r="F200" s="19">
        <f t="shared" si="17"/>
        <v>0</v>
      </c>
      <c r="G200" s="23">
        <f t="shared" si="18"/>
        <v>0</v>
      </c>
      <c r="H200" s="19"/>
    </row>
    <row r="201" spans="2:8" ht="12.75">
      <c r="B201" s="20">
        <f t="shared" si="19"/>
        <v>199</v>
      </c>
      <c r="C201" s="21">
        <f t="shared" si="16"/>
        <v>0.0254</v>
      </c>
      <c r="D201" s="22">
        <f t="shared" si="20"/>
        <v>0</v>
      </c>
      <c r="E201" s="19">
        <f>IF($D201&lt;0.1,0,-PPMT(+Premisas!$C$4,+B201,Premisas!$C$5,$D$3))</f>
        <v>0</v>
      </c>
      <c r="F201" s="19">
        <f t="shared" si="17"/>
        <v>0</v>
      </c>
      <c r="G201" s="23">
        <f t="shared" si="18"/>
        <v>0</v>
      </c>
      <c r="H201" s="19"/>
    </row>
    <row r="202" spans="2:8" ht="12.75">
      <c r="B202" s="20">
        <f t="shared" si="19"/>
        <v>200</v>
      </c>
      <c r="C202" s="21">
        <f t="shared" si="16"/>
        <v>0.0254</v>
      </c>
      <c r="D202" s="22">
        <f t="shared" si="20"/>
        <v>0</v>
      </c>
      <c r="E202" s="19">
        <f>IF($D202&lt;0.1,0,-PPMT(+Premisas!$C$4,+B202,Premisas!$C$5,$D$3))</f>
        <v>0</v>
      </c>
      <c r="F202" s="19">
        <f t="shared" si="17"/>
        <v>0</v>
      </c>
      <c r="G202" s="23">
        <f t="shared" si="18"/>
        <v>0</v>
      </c>
      <c r="H202" s="19"/>
    </row>
    <row r="203" spans="2:8" ht="12.75">
      <c r="B203" s="20">
        <f t="shared" si="19"/>
        <v>201</v>
      </c>
      <c r="C203" s="21">
        <f t="shared" si="16"/>
        <v>0.0254</v>
      </c>
      <c r="D203" s="22">
        <f t="shared" si="20"/>
        <v>0</v>
      </c>
      <c r="E203" s="19">
        <f>IF($D203&lt;0.1,0,-PPMT(+Premisas!$C$4,+B203,Premisas!$C$5,$D$3))</f>
        <v>0</v>
      </c>
      <c r="F203" s="19">
        <f t="shared" si="17"/>
        <v>0</v>
      </c>
      <c r="G203" s="23">
        <f t="shared" si="18"/>
        <v>0</v>
      </c>
      <c r="H203" s="19"/>
    </row>
    <row r="204" spans="2:8" ht="12.75">
      <c r="B204" s="20">
        <f t="shared" si="19"/>
        <v>202</v>
      </c>
      <c r="C204" s="21">
        <f t="shared" si="16"/>
        <v>0.0254</v>
      </c>
      <c r="D204" s="22">
        <f t="shared" si="20"/>
        <v>0</v>
      </c>
      <c r="E204" s="19">
        <f>IF($D204&lt;0.1,0,-PPMT(+Premisas!$C$4,+B204,Premisas!$C$5,$D$3))</f>
        <v>0</v>
      </c>
      <c r="F204" s="19">
        <f t="shared" si="17"/>
        <v>0</v>
      </c>
      <c r="G204" s="23">
        <f t="shared" si="18"/>
        <v>0</v>
      </c>
      <c r="H204" s="19"/>
    </row>
    <row r="205" spans="2:8" ht="12.75">
      <c r="B205" s="20">
        <f t="shared" si="19"/>
        <v>203</v>
      </c>
      <c r="C205" s="21">
        <f t="shared" si="16"/>
        <v>0.0254</v>
      </c>
      <c r="D205" s="22">
        <f t="shared" si="20"/>
        <v>0</v>
      </c>
      <c r="E205" s="19">
        <f>IF($D205&lt;0.1,0,-PPMT(+Premisas!$C$4,+B205,Premisas!$C$5,$D$3))</f>
        <v>0</v>
      </c>
      <c r="F205" s="19">
        <f t="shared" si="17"/>
        <v>0</v>
      </c>
      <c r="G205" s="23">
        <f t="shared" si="18"/>
        <v>0</v>
      </c>
      <c r="H205" s="19"/>
    </row>
    <row r="206" spans="2:8" ht="12.75">
      <c r="B206" s="24">
        <f t="shared" si="19"/>
        <v>204</v>
      </c>
      <c r="C206" s="25">
        <f t="shared" si="16"/>
        <v>0.0254</v>
      </c>
      <c r="D206" s="26">
        <f t="shared" si="20"/>
        <v>0</v>
      </c>
      <c r="E206" s="27">
        <f>IF($D206&lt;0.1,0,-PPMT(+Premisas!$C$4,+B206,Premisas!$C$5,$D$3))</f>
        <v>0</v>
      </c>
      <c r="F206" s="27">
        <f t="shared" si="17"/>
        <v>0</v>
      </c>
      <c r="G206" s="28">
        <f t="shared" si="18"/>
        <v>0</v>
      </c>
      <c r="H206" s="19"/>
    </row>
    <row r="207" spans="2:8" ht="12.75">
      <c r="B207" s="14">
        <f t="shared" si="19"/>
        <v>205</v>
      </c>
      <c r="C207" s="29">
        <f t="shared" si="16"/>
        <v>0.0254</v>
      </c>
      <c r="D207" s="16">
        <f t="shared" si="20"/>
        <v>0</v>
      </c>
      <c r="E207" s="17">
        <f>IF($D207&lt;0.1,0,-PPMT(+Premisas!$C$4,+B207,Premisas!$C$5,$D$3))</f>
        <v>0</v>
      </c>
      <c r="F207" s="17">
        <f t="shared" si="17"/>
        <v>0</v>
      </c>
      <c r="G207" s="18">
        <f t="shared" si="18"/>
        <v>0</v>
      </c>
      <c r="H207" s="19"/>
    </row>
    <row r="208" spans="2:8" ht="12.75">
      <c r="B208" s="20">
        <f t="shared" si="19"/>
        <v>206</v>
      </c>
      <c r="C208" s="21">
        <f t="shared" si="16"/>
        <v>0.0254</v>
      </c>
      <c r="D208" s="22">
        <f t="shared" si="20"/>
        <v>0</v>
      </c>
      <c r="E208" s="19">
        <f>IF($D208&lt;0.1,0,-PPMT(+Premisas!$C$4,+B208,Premisas!$C$5,$D$3))</f>
        <v>0</v>
      </c>
      <c r="F208" s="19">
        <f t="shared" si="17"/>
        <v>0</v>
      </c>
      <c r="G208" s="23">
        <f t="shared" si="18"/>
        <v>0</v>
      </c>
      <c r="H208" s="19"/>
    </row>
    <row r="209" spans="2:8" ht="12.75">
      <c r="B209" s="20">
        <f t="shared" si="19"/>
        <v>207</v>
      </c>
      <c r="C209" s="21">
        <f t="shared" si="16"/>
        <v>0.0254</v>
      </c>
      <c r="D209" s="22">
        <f t="shared" si="20"/>
        <v>0</v>
      </c>
      <c r="E209" s="19">
        <f>IF($D209&lt;0.1,0,-PPMT(+Premisas!$C$4,+B209,Premisas!$C$5,$D$3))</f>
        <v>0</v>
      </c>
      <c r="F209" s="19">
        <f t="shared" si="17"/>
        <v>0</v>
      </c>
      <c r="G209" s="23">
        <f t="shared" si="18"/>
        <v>0</v>
      </c>
      <c r="H209" s="19"/>
    </row>
    <row r="210" spans="2:8" ht="12.75">
      <c r="B210" s="20">
        <f t="shared" si="19"/>
        <v>208</v>
      </c>
      <c r="C210" s="21">
        <f t="shared" si="16"/>
        <v>0.0254</v>
      </c>
      <c r="D210" s="22">
        <f t="shared" si="20"/>
        <v>0</v>
      </c>
      <c r="E210" s="19">
        <f>IF($D210&lt;0.1,0,-PPMT(+Premisas!$C$4,+B210,Premisas!$C$5,$D$3))</f>
        <v>0</v>
      </c>
      <c r="F210" s="19">
        <f t="shared" si="17"/>
        <v>0</v>
      </c>
      <c r="G210" s="23">
        <f t="shared" si="18"/>
        <v>0</v>
      </c>
      <c r="H210" s="19"/>
    </row>
    <row r="211" spans="2:8" ht="12.75">
      <c r="B211" s="20">
        <f t="shared" si="19"/>
        <v>209</v>
      </c>
      <c r="C211" s="21">
        <f t="shared" si="16"/>
        <v>0.0254</v>
      </c>
      <c r="D211" s="22">
        <f t="shared" si="20"/>
        <v>0</v>
      </c>
      <c r="E211" s="19">
        <f>IF($D211&lt;0.1,0,-PPMT(+Premisas!$C$4,+B211,Premisas!$C$5,$D$3))</f>
        <v>0</v>
      </c>
      <c r="F211" s="19">
        <f t="shared" si="17"/>
        <v>0</v>
      </c>
      <c r="G211" s="23">
        <f t="shared" si="18"/>
        <v>0</v>
      </c>
      <c r="H211" s="19"/>
    </row>
    <row r="212" spans="2:8" ht="12.75">
      <c r="B212" s="20">
        <f t="shared" si="19"/>
        <v>210</v>
      </c>
      <c r="C212" s="21">
        <f t="shared" si="16"/>
        <v>0.0254</v>
      </c>
      <c r="D212" s="22">
        <f t="shared" si="20"/>
        <v>0</v>
      </c>
      <c r="E212" s="19">
        <f>IF($D212&lt;0.1,0,-PPMT(+Premisas!$C$4,+B212,Premisas!$C$5,$D$3))</f>
        <v>0</v>
      </c>
      <c r="F212" s="19">
        <f t="shared" si="17"/>
        <v>0</v>
      </c>
      <c r="G212" s="23">
        <f t="shared" si="18"/>
        <v>0</v>
      </c>
      <c r="H212" s="19"/>
    </row>
    <row r="213" spans="2:8" ht="12.75">
      <c r="B213" s="20">
        <f t="shared" si="19"/>
        <v>211</v>
      </c>
      <c r="C213" s="21">
        <f t="shared" si="16"/>
        <v>0.0254</v>
      </c>
      <c r="D213" s="22">
        <f t="shared" si="20"/>
        <v>0</v>
      </c>
      <c r="E213" s="19">
        <f>IF($D213&lt;0.1,0,-PPMT(+Premisas!$C$4,+B213,Premisas!$C$5,$D$3))</f>
        <v>0</v>
      </c>
      <c r="F213" s="19">
        <f t="shared" si="17"/>
        <v>0</v>
      </c>
      <c r="G213" s="23">
        <f t="shared" si="18"/>
        <v>0</v>
      </c>
      <c r="H213" s="19"/>
    </row>
    <row r="214" spans="2:8" ht="12.75">
      <c r="B214" s="20">
        <f t="shared" si="19"/>
        <v>212</v>
      </c>
      <c r="C214" s="21">
        <f t="shared" si="16"/>
        <v>0.0254</v>
      </c>
      <c r="D214" s="22">
        <f t="shared" si="20"/>
        <v>0</v>
      </c>
      <c r="E214" s="19">
        <f>IF($D214&lt;0.1,0,-PPMT(+Premisas!$C$4,+B214,Premisas!$C$5,$D$3))</f>
        <v>0</v>
      </c>
      <c r="F214" s="19">
        <f t="shared" si="17"/>
        <v>0</v>
      </c>
      <c r="G214" s="23">
        <f t="shared" si="18"/>
        <v>0</v>
      </c>
      <c r="H214" s="19"/>
    </row>
    <row r="215" spans="2:8" ht="12.75">
      <c r="B215" s="20">
        <f t="shared" si="19"/>
        <v>213</v>
      </c>
      <c r="C215" s="21">
        <f t="shared" si="16"/>
        <v>0.0254</v>
      </c>
      <c r="D215" s="22">
        <f t="shared" si="20"/>
        <v>0</v>
      </c>
      <c r="E215" s="19">
        <f>IF($D215&lt;0.1,0,-PPMT(+Premisas!$C$4,+B215,Premisas!$C$5,$D$3))</f>
        <v>0</v>
      </c>
      <c r="F215" s="19">
        <f t="shared" si="17"/>
        <v>0</v>
      </c>
      <c r="G215" s="23">
        <f t="shared" si="18"/>
        <v>0</v>
      </c>
      <c r="H215" s="19"/>
    </row>
    <row r="216" spans="2:8" ht="12.75">
      <c r="B216" s="20">
        <f t="shared" si="19"/>
        <v>214</v>
      </c>
      <c r="C216" s="21">
        <f t="shared" si="16"/>
        <v>0.0254</v>
      </c>
      <c r="D216" s="22">
        <f t="shared" si="20"/>
        <v>0</v>
      </c>
      <c r="E216" s="19">
        <f>IF($D216&lt;0.1,0,-PPMT(+Premisas!$C$4,+B216,Premisas!$C$5,$D$3))</f>
        <v>0</v>
      </c>
      <c r="F216" s="19">
        <f t="shared" si="17"/>
        <v>0</v>
      </c>
      <c r="G216" s="23">
        <f t="shared" si="18"/>
        <v>0</v>
      </c>
      <c r="H216" s="19"/>
    </row>
    <row r="217" spans="2:8" ht="12.75">
      <c r="B217" s="20">
        <f t="shared" si="19"/>
        <v>215</v>
      </c>
      <c r="C217" s="21">
        <f t="shared" si="16"/>
        <v>0.0254</v>
      </c>
      <c r="D217" s="22">
        <f t="shared" si="20"/>
        <v>0</v>
      </c>
      <c r="E217" s="19">
        <f>IF($D217&lt;0.1,0,-PPMT(+Premisas!$C$4,+B217,Premisas!$C$5,$D$3))</f>
        <v>0</v>
      </c>
      <c r="F217" s="19">
        <f t="shared" si="17"/>
        <v>0</v>
      </c>
      <c r="G217" s="23">
        <f t="shared" si="18"/>
        <v>0</v>
      </c>
      <c r="H217" s="19"/>
    </row>
    <row r="218" spans="2:8" ht="12.75">
      <c r="B218" s="24">
        <f t="shared" si="19"/>
        <v>216</v>
      </c>
      <c r="C218" s="25">
        <f t="shared" si="16"/>
        <v>0.0254</v>
      </c>
      <c r="D218" s="26">
        <f t="shared" si="20"/>
        <v>0</v>
      </c>
      <c r="E218" s="27">
        <f>IF($D218&lt;0.1,0,-PPMT(+Premisas!$C$4,+B218,Premisas!$C$5,$D$3))</f>
        <v>0</v>
      </c>
      <c r="F218" s="27">
        <f t="shared" si="17"/>
        <v>0</v>
      </c>
      <c r="G218" s="28">
        <f t="shared" si="18"/>
        <v>0</v>
      </c>
      <c r="H218" s="19"/>
    </row>
    <row r="219" spans="2:8" ht="12.75">
      <c r="B219" s="14">
        <f t="shared" si="19"/>
        <v>217</v>
      </c>
      <c r="C219" s="29">
        <f t="shared" si="16"/>
        <v>0.0254</v>
      </c>
      <c r="D219" s="16">
        <f t="shared" si="20"/>
        <v>0</v>
      </c>
      <c r="E219" s="17">
        <f>IF($D219&lt;0.1,0,-PPMT(+Premisas!$C$4,+B219,Premisas!$C$5,$D$3))</f>
        <v>0</v>
      </c>
      <c r="F219" s="17">
        <f t="shared" si="17"/>
        <v>0</v>
      </c>
      <c r="G219" s="18">
        <f t="shared" si="18"/>
        <v>0</v>
      </c>
      <c r="H219" s="19"/>
    </row>
    <row r="220" spans="2:8" ht="12.75">
      <c r="B220" s="20">
        <f t="shared" si="19"/>
        <v>218</v>
      </c>
      <c r="C220" s="21">
        <f aca="true" t="shared" si="21" ref="C220:C283">+C219</f>
        <v>0.0254</v>
      </c>
      <c r="D220" s="22">
        <f t="shared" si="20"/>
        <v>0</v>
      </c>
      <c r="E220" s="19">
        <f>IF($D220&lt;0.1,0,-PPMT(+Premisas!$C$4,+B220,Premisas!$C$5,$D$3))</f>
        <v>0</v>
      </c>
      <c r="F220" s="19">
        <f t="shared" si="17"/>
        <v>0</v>
      </c>
      <c r="G220" s="23">
        <f t="shared" si="18"/>
        <v>0</v>
      </c>
      <c r="H220" s="19"/>
    </row>
    <row r="221" spans="2:8" ht="12.75">
      <c r="B221" s="20">
        <f t="shared" si="19"/>
        <v>219</v>
      </c>
      <c r="C221" s="21">
        <f t="shared" si="21"/>
        <v>0.0254</v>
      </c>
      <c r="D221" s="22">
        <f t="shared" si="20"/>
        <v>0</v>
      </c>
      <c r="E221" s="19">
        <f>IF($D221&lt;0.1,0,-PPMT(+Premisas!$C$4,+B221,Premisas!$C$5,$D$3))</f>
        <v>0</v>
      </c>
      <c r="F221" s="19">
        <f t="shared" si="17"/>
        <v>0</v>
      </c>
      <c r="G221" s="23">
        <f t="shared" si="18"/>
        <v>0</v>
      </c>
      <c r="H221" s="19"/>
    </row>
    <row r="222" spans="2:8" ht="12.75">
      <c r="B222" s="20">
        <f t="shared" si="19"/>
        <v>220</v>
      </c>
      <c r="C222" s="21">
        <f t="shared" si="21"/>
        <v>0.0254</v>
      </c>
      <c r="D222" s="22">
        <f t="shared" si="20"/>
        <v>0</v>
      </c>
      <c r="E222" s="19">
        <f>IF($D222&lt;0.1,0,-PPMT(+Premisas!$C$4,+B222,Premisas!$C$5,$D$3))</f>
        <v>0</v>
      </c>
      <c r="F222" s="19">
        <f t="shared" si="17"/>
        <v>0</v>
      </c>
      <c r="G222" s="23">
        <f t="shared" si="18"/>
        <v>0</v>
      </c>
      <c r="H222" s="19"/>
    </row>
    <row r="223" spans="2:8" ht="12.75">
      <c r="B223" s="20">
        <f t="shared" si="19"/>
        <v>221</v>
      </c>
      <c r="C223" s="21">
        <f t="shared" si="21"/>
        <v>0.0254</v>
      </c>
      <c r="D223" s="22">
        <f t="shared" si="20"/>
        <v>0</v>
      </c>
      <c r="E223" s="19">
        <f>IF($D223&lt;0.1,0,-PPMT(+Premisas!$C$4,+B223,Premisas!$C$5,$D$3))</f>
        <v>0</v>
      </c>
      <c r="F223" s="19">
        <f t="shared" si="17"/>
        <v>0</v>
      </c>
      <c r="G223" s="23">
        <f t="shared" si="18"/>
        <v>0</v>
      </c>
      <c r="H223" s="19"/>
    </row>
    <row r="224" spans="2:8" ht="12.75">
      <c r="B224" s="20">
        <f t="shared" si="19"/>
        <v>222</v>
      </c>
      <c r="C224" s="21">
        <f t="shared" si="21"/>
        <v>0.0254</v>
      </c>
      <c r="D224" s="22">
        <f t="shared" si="20"/>
        <v>0</v>
      </c>
      <c r="E224" s="19">
        <f>IF($D224&lt;0.1,0,-PPMT(+Premisas!$C$4,+B224,Premisas!$C$5,$D$3))</f>
        <v>0</v>
      </c>
      <c r="F224" s="19">
        <f t="shared" si="17"/>
        <v>0</v>
      </c>
      <c r="G224" s="23">
        <f t="shared" si="18"/>
        <v>0</v>
      </c>
      <c r="H224" s="19"/>
    </row>
    <row r="225" spans="2:8" ht="12.75">
      <c r="B225" s="20">
        <f t="shared" si="19"/>
        <v>223</v>
      </c>
      <c r="C225" s="21">
        <f t="shared" si="21"/>
        <v>0.0254</v>
      </c>
      <c r="D225" s="22">
        <f t="shared" si="20"/>
        <v>0</v>
      </c>
      <c r="E225" s="19">
        <f>IF($D225&lt;0.1,0,-PPMT(+Premisas!$C$4,+B225,Premisas!$C$5,$D$3))</f>
        <v>0</v>
      </c>
      <c r="F225" s="19">
        <f t="shared" si="17"/>
        <v>0</v>
      </c>
      <c r="G225" s="23">
        <f t="shared" si="18"/>
        <v>0</v>
      </c>
      <c r="H225" s="19"/>
    </row>
    <row r="226" spans="2:8" ht="12.75">
      <c r="B226" s="20">
        <f t="shared" si="19"/>
        <v>224</v>
      </c>
      <c r="C226" s="21">
        <f t="shared" si="21"/>
        <v>0.0254</v>
      </c>
      <c r="D226" s="22">
        <f t="shared" si="20"/>
        <v>0</v>
      </c>
      <c r="E226" s="19">
        <f>IF($D226&lt;0.1,0,-PPMT(+Premisas!$C$4,+B226,Premisas!$C$5,$D$3))</f>
        <v>0</v>
      </c>
      <c r="F226" s="19">
        <f t="shared" si="17"/>
        <v>0</v>
      </c>
      <c r="G226" s="23">
        <f t="shared" si="18"/>
        <v>0</v>
      </c>
      <c r="H226" s="19"/>
    </row>
    <row r="227" spans="2:8" ht="12.75">
      <c r="B227" s="20">
        <f t="shared" si="19"/>
        <v>225</v>
      </c>
      <c r="C227" s="21">
        <f t="shared" si="21"/>
        <v>0.0254</v>
      </c>
      <c r="D227" s="22">
        <f t="shared" si="20"/>
        <v>0</v>
      </c>
      <c r="E227" s="19">
        <f>IF($D227&lt;0.1,0,-PPMT(+Premisas!$C$4,+B227,Premisas!$C$5,$D$3))</f>
        <v>0</v>
      </c>
      <c r="F227" s="19">
        <f t="shared" si="17"/>
        <v>0</v>
      </c>
      <c r="G227" s="23">
        <f t="shared" si="18"/>
        <v>0</v>
      </c>
      <c r="H227" s="19"/>
    </row>
    <row r="228" spans="2:8" ht="12.75">
      <c r="B228" s="20">
        <f t="shared" si="19"/>
        <v>226</v>
      </c>
      <c r="C228" s="21">
        <f t="shared" si="21"/>
        <v>0.0254</v>
      </c>
      <c r="D228" s="22">
        <f t="shared" si="20"/>
        <v>0</v>
      </c>
      <c r="E228" s="19">
        <f>IF($D228&lt;0.1,0,-PPMT(+Premisas!$C$4,+B228,Premisas!$C$5,$D$3))</f>
        <v>0</v>
      </c>
      <c r="F228" s="19">
        <f t="shared" si="17"/>
        <v>0</v>
      </c>
      <c r="G228" s="23">
        <f t="shared" si="18"/>
        <v>0</v>
      </c>
      <c r="H228" s="19"/>
    </row>
    <row r="229" spans="2:8" ht="12.75">
      <c r="B229" s="20">
        <f t="shared" si="19"/>
        <v>227</v>
      </c>
      <c r="C229" s="21">
        <f t="shared" si="21"/>
        <v>0.0254</v>
      </c>
      <c r="D229" s="22">
        <f t="shared" si="20"/>
        <v>0</v>
      </c>
      <c r="E229" s="19">
        <f>IF($D229&lt;0.1,0,-PPMT(+Premisas!$C$4,+B229,Premisas!$C$5,$D$3))</f>
        <v>0</v>
      </c>
      <c r="F229" s="19">
        <f t="shared" si="17"/>
        <v>0</v>
      </c>
      <c r="G229" s="23">
        <f t="shared" si="18"/>
        <v>0</v>
      </c>
      <c r="H229" s="19"/>
    </row>
    <row r="230" spans="2:8" ht="12.75">
      <c r="B230" s="24">
        <f t="shared" si="19"/>
        <v>228</v>
      </c>
      <c r="C230" s="25">
        <f t="shared" si="21"/>
        <v>0.0254</v>
      </c>
      <c r="D230" s="26">
        <f t="shared" si="20"/>
        <v>0</v>
      </c>
      <c r="E230" s="27">
        <f>IF($D230&lt;0.1,0,-PPMT(+Premisas!$C$4,+B230,Premisas!$C$5,$D$3))</f>
        <v>0</v>
      </c>
      <c r="F230" s="27">
        <f t="shared" si="17"/>
        <v>0</v>
      </c>
      <c r="G230" s="28">
        <f t="shared" si="18"/>
        <v>0</v>
      </c>
      <c r="H230" s="19"/>
    </row>
    <row r="231" spans="2:8" ht="12.75">
      <c r="B231" s="14">
        <f t="shared" si="19"/>
        <v>229</v>
      </c>
      <c r="C231" s="29">
        <f t="shared" si="21"/>
        <v>0.0254</v>
      </c>
      <c r="D231" s="16">
        <f t="shared" si="20"/>
        <v>0</v>
      </c>
      <c r="E231" s="17">
        <f>IF($D231&lt;0.1,0,-PPMT(+Premisas!$C$4,+B231,Premisas!$C$5,$D$3))</f>
        <v>0</v>
      </c>
      <c r="F231" s="17">
        <f t="shared" si="17"/>
        <v>0</v>
      </c>
      <c r="G231" s="18">
        <f t="shared" si="18"/>
        <v>0</v>
      </c>
      <c r="H231" s="19"/>
    </row>
    <row r="232" spans="2:8" ht="12.75">
      <c r="B232" s="20">
        <f t="shared" si="19"/>
        <v>230</v>
      </c>
      <c r="C232" s="21">
        <f t="shared" si="21"/>
        <v>0.0254</v>
      </c>
      <c r="D232" s="22">
        <f t="shared" si="20"/>
        <v>0</v>
      </c>
      <c r="E232" s="19">
        <f>IF($D232&lt;0.1,0,-PPMT(+Premisas!$C$4,+B232,Premisas!$C$5,$D$3))</f>
        <v>0</v>
      </c>
      <c r="F232" s="19">
        <f t="shared" si="17"/>
        <v>0</v>
      </c>
      <c r="G232" s="23">
        <f t="shared" si="18"/>
        <v>0</v>
      </c>
      <c r="H232" s="19"/>
    </row>
    <row r="233" spans="2:8" ht="12.75">
      <c r="B233" s="20">
        <f t="shared" si="19"/>
        <v>231</v>
      </c>
      <c r="C233" s="21">
        <f t="shared" si="21"/>
        <v>0.0254</v>
      </c>
      <c r="D233" s="22">
        <f t="shared" si="20"/>
        <v>0</v>
      </c>
      <c r="E233" s="19">
        <f>IF($D233&lt;0.1,0,-PPMT(+Premisas!$C$4,+B233,Premisas!$C$5,$D$3))</f>
        <v>0</v>
      </c>
      <c r="F233" s="19">
        <f t="shared" si="17"/>
        <v>0</v>
      </c>
      <c r="G233" s="23">
        <f t="shared" si="18"/>
        <v>0</v>
      </c>
      <c r="H233" s="19"/>
    </row>
    <row r="234" spans="2:8" ht="12.75">
      <c r="B234" s="20">
        <f t="shared" si="19"/>
        <v>232</v>
      </c>
      <c r="C234" s="21">
        <f t="shared" si="21"/>
        <v>0.0254</v>
      </c>
      <c r="D234" s="22">
        <f t="shared" si="20"/>
        <v>0</v>
      </c>
      <c r="E234" s="19">
        <f>IF($D234&lt;0.1,0,-PPMT(+Premisas!$C$4,+B234,Premisas!$C$5,$D$3))</f>
        <v>0</v>
      </c>
      <c r="F234" s="19">
        <f t="shared" si="17"/>
        <v>0</v>
      </c>
      <c r="G234" s="23">
        <f t="shared" si="18"/>
        <v>0</v>
      </c>
      <c r="H234" s="19"/>
    </row>
    <row r="235" spans="2:8" ht="12.75">
      <c r="B235" s="20">
        <f t="shared" si="19"/>
        <v>233</v>
      </c>
      <c r="C235" s="21">
        <f t="shared" si="21"/>
        <v>0.0254</v>
      </c>
      <c r="D235" s="22">
        <f t="shared" si="20"/>
        <v>0</v>
      </c>
      <c r="E235" s="19">
        <f>IF($D235&lt;0.1,0,-PPMT(+Premisas!$C$4,+B235,Premisas!$C$5,$D$3))</f>
        <v>0</v>
      </c>
      <c r="F235" s="19">
        <f t="shared" si="17"/>
        <v>0</v>
      </c>
      <c r="G235" s="23">
        <f t="shared" si="18"/>
        <v>0</v>
      </c>
      <c r="H235" s="19"/>
    </row>
    <row r="236" spans="2:8" ht="12.75">
      <c r="B236" s="20">
        <f t="shared" si="19"/>
        <v>234</v>
      </c>
      <c r="C236" s="21">
        <f t="shared" si="21"/>
        <v>0.0254</v>
      </c>
      <c r="D236" s="22">
        <f t="shared" si="20"/>
        <v>0</v>
      </c>
      <c r="E236" s="19">
        <f>IF($D236&lt;0.1,0,-PPMT(+Premisas!$C$4,+B236,Premisas!$C$5,$D$3))</f>
        <v>0</v>
      </c>
      <c r="F236" s="19">
        <f t="shared" si="17"/>
        <v>0</v>
      </c>
      <c r="G236" s="23">
        <f t="shared" si="18"/>
        <v>0</v>
      </c>
      <c r="H236" s="19"/>
    </row>
    <row r="237" spans="2:8" ht="12.75">
      <c r="B237" s="20">
        <f t="shared" si="19"/>
        <v>235</v>
      </c>
      <c r="C237" s="21">
        <f t="shared" si="21"/>
        <v>0.0254</v>
      </c>
      <c r="D237" s="22">
        <f t="shared" si="20"/>
        <v>0</v>
      </c>
      <c r="E237" s="19">
        <f>IF($D237&lt;0.1,0,-PPMT(+Premisas!$C$4,+B237,Premisas!$C$5,$D$3))</f>
        <v>0</v>
      </c>
      <c r="F237" s="19">
        <f t="shared" si="17"/>
        <v>0</v>
      </c>
      <c r="G237" s="23">
        <f t="shared" si="18"/>
        <v>0</v>
      </c>
      <c r="H237" s="19"/>
    </row>
    <row r="238" spans="2:8" ht="12.75">
      <c r="B238" s="20">
        <f t="shared" si="19"/>
        <v>236</v>
      </c>
      <c r="C238" s="21">
        <f t="shared" si="21"/>
        <v>0.0254</v>
      </c>
      <c r="D238" s="22">
        <f t="shared" si="20"/>
        <v>0</v>
      </c>
      <c r="E238" s="19">
        <f>IF($D238&lt;0.1,0,-PPMT(+Premisas!$C$4,+B238,Premisas!$C$5,$D$3))</f>
        <v>0</v>
      </c>
      <c r="F238" s="19">
        <f t="shared" si="17"/>
        <v>0</v>
      </c>
      <c r="G238" s="23">
        <f t="shared" si="18"/>
        <v>0</v>
      </c>
      <c r="H238" s="19"/>
    </row>
    <row r="239" spans="2:8" ht="12.75">
      <c r="B239" s="20">
        <f t="shared" si="19"/>
        <v>237</v>
      </c>
      <c r="C239" s="21">
        <f t="shared" si="21"/>
        <v>0.0254</v>
      </c>
      <c r="D239" s="22">
        <f t="shared" si="20"/>
        <v>0</v>
      </c>
      <c r="E239" s="19">
        <f>IF($D239&lt;0.1,0,-PPMT(+Premisas!$C$4,+B239,Premisas!$C$5,$D$3))</f>
        <v>0</v>
      </c>
      <c r="F239" s="19">
        <f t="shared" si="17"/>
        <v>0</v>
      </c>
      <c r="G239" s="23">
        <f t="shared" si="18"/>
        <v>0</v>
      </c>
      <c r="H239" s="19"/>
    </row>
    <row r="240" spans="2:8" ht="12.75">
      <c r="B240" s="20">
        <f t="shared" si="19"/>
        <v>238</v>
      </c>
      <c r="C240" s="21">
        <f t="shared" si="21"/>
        <v>0.0254</v>
      </c>
      <c r="D240" s="22">
        <f t="shared" si="20"/>
        <v>0</v>
      </c>
      <c r="E240" s="19">
        <f>IF($D240&lt;0.1,0,-PPMT(+Premisas!$C$4,+B240,Premisas!$C$5,$D$3))</f>
        <v>0</v>
      </c>
      <c r="F240" s="19">
        <f t="shared" si="17"/>
        <v>0</v>
      </c>
      <c r="G240" s="23">
        <f t="shared" si="18"/>
        <v>0</v>
      </c>
      <c r="H240" s="19"/>
    </row>
    <row r="241" spans="2:8" ht="12.75">
      <c r="B241" s="20">
        <f t="shared" si="19"/>
        <v>239</v>
      </c>
      <c r="C241" s="21">
        <f t="shared" si="21"/>
        <v>0.0254</v>
      </c>
      <c r="D241" s="22">
        <f t="shared" si="20"/>
        <v>0</v>
      </c>
      <c r="E241" s="19">
        <f>IF($D241&lt;0.1,0,-PPMT(+Premisas!$C$4,+B241,Premisas!$C$5,$D$3))</f>
        <v>0</v>
      </c>
      <c r="F241" s="19">
        <f t="shared" si="17"/>
        <v>0</v>
      </c>
      <c r="G241" s="23">
        <f t="shared" si="18"/>
        <v>0</v>
      </c>
      <c r="H241" s="19"/>
    </row>
    <row r="242" spans="2:8" ht="12.75">
      <c r="B242" s="24">
        <f t="shared" si="19"/>
        <v>240</v>
      </c>
      <c r="C242" s="25">
        <f t="shared" si="21"/>
        <v>0.0254</v>
      </c>
      <c r="D242" s="26">
        <f t="shared" si="20"/>
        <v>0</v>
      </c>
      <c r="E242" s="27">
        <f>IF($D242&lt;0.1,0,-PPMT(+Premisas!$C$4,+B242,Premisas!$C$5,$D$3))</f>
        <v>0</v>
      </c>
      <c r="F242" s="27">
        <f t="shared" si="17"/>
        <v>0</v>
      </c>
      <c r="G242" s="28">
        <f t="shared" si="18"/>
        <v>0</v>
      </c>
      <c r="H242" s="19"/>
    </row>
    <row r="243" spans="2:8" ht="12.75">
      <c r="B243" s="14">
        <f t="shared" si="19"/>
        <v>241</v>
      </c>
      <c r="C243" s="29">
        <f t="shared" si="21"/>
        <v>0.0254</v>
      </c>
      <c r="D243" s="16">
        <f t="shared" si="20"/>
        <v>0</v>
      </c>
      <c r="E243" s="17">
        <f>IF($D243&lt;0.1,0,-PPMT(+Premisas!$C$4,+B243,Premisas!$C$5,$D$3))</f>
        <v>0</v>
      </c>
      <c r="F243" s="17">
        <f t="shared" si="17"/>
        <v>0</v>
      </c>
      <c r="G243" s="18">
        <f t="shared" si="18"/>
        <v>0</v>
      </c>
      <c r="H243" s="19"/>
    </row>
    <row r="244" spans="2:8" ht="12.75">
      <c r="B244" s="20">
        <f t="shared" si="19"/>
        <v>242</v>
      </c>
      <c r="C244" s="21">
        <f t="shared" si="21"/>
        <v>0.0254</v>
      </c>
      <c r="D244" s="22">
        <f t="shared" si="20"/>
        <v>0</v>
      </c>
      <c r="E244" s="19">
        <f>IF($D244&lt;0.1,0,-PPMT(+Premisas!$C$4,+B244,Premisas!$C$5,$D$3))</f>
        <v>0</v>
      </c>
      <c r="F244" s="19">
        <f t="shared" si="17"/>
        <v>0</v>
      </c>
      <c r="G244" s="23">
        <f t="shared" si="18"/>
        <v>0</v>
      </c>
      <c r="H244" s="19"/>
    </row>
    <row r="245" spans="2:8" ht="12.75">
      <c r="B245" s="20">
        <f t="shared" si="19"/>
        <v>243</v>
      </c>
      <c r="C245" s="21">
        <f t="shared" si="21"/>
        <v>0.0254</v>
      </c>
      <c r="D245" s="22">
        <f t="shared" si="20"/>
        <v>0</v>
      </c>
      <c r="E245" s="19">
        <f>IF($D245&lt;0.1,0,-PPMT(+Premisas!$C$4,+B245,Premisas!$C$5,$D$3))</f>
        <v>0</v>
      </c>
      <c r="F245" s="19">
        <f t="shared" si="17"/>
        <v>0</v>
      </c>
      <c r="G245" s="23">
        <f t="shared" si="18"/>
        <v>0</v>
      </c>
      <c r="H245" s="19"/>
    </row>
    <row r="246" spans="2:8" ht="12.75">
      <c r="B246" s="20">
        <f t="shared" si="19"/>
        <v>244</v>
      </c>
      <c r="C246" s="21">
        <f t="shared" si="21"/>
        <v>0.0254</v>
      </c>
      <c r="D246" s="22">
        <f t="shared" si="20"/>
        <v>0</v>
      </c>
      <c r="E246" s="19">
        <f>IF($D246&lt;0.1,0,-PPMT(+Premisas!$C$4,+B246,Premisas!$C$5,$D$3))</f>
        <v>0</v>
      </c>
      <c r="F246" s="19">
        <f t="shared" si="17"/>
        <v>0</v>
      </c>
      <c r="G246" s="23">
        <f t="shared" si="18"/>
        <v>0</v>
      </c>
      <c r="H246" s="19"/>
    </row>
    <row r="247" spans="2:8" ht="12.75">
      <c r="B247" s="20">
        <f t="shared" si="19"/>
        <v>245</v>
      </c>
      <c r="C247" s="21">
        <f t="shared" si="21"/>
        <v>0.0254</v>
      </c>
      <c r="D247" s="22">
        <f t="shared" si="20"/>
        <v>0</v>
      </c>
      <c r="E247" s="19">
        <f>IF($D247&lt;0.1,0,-PPMT(+Premisas!$C$4,+B247,Premisas!$C$5,$D$3))</f>
        <v>0</v>
      </c>
      <c r="F247" s="19">
        <f t="shared" si="17"/>
        <v>0</v>
      </c>
      <c r="G247" s="23">
        <f t="shared" si="18"/>
        <v>0</v>
      </c>
      <c r="H247" s="19"/>
    </row>
    <row r="248" spans="2:8" ht="12.75">
      <c r="B248" s="20">
        <f t="shared" si="19"/>
        <v>246</v>
      </c>
      <c r="C248" s="21">
        <f t="shared" si="21"/>
        <v>0.0254</v>
      </c>
      <c r="D248" s="22">
        <f t="shared" si="20"/>
        <v>0</v>
      </c>
      <c r="E248" s="19">
        <f>IF($D248&lt;0.1,0,-PPMT(+Premisas!$C$4,+B248,Premisas!$C$5,$D$3))</f>
        <v>0</v>
      </c>
      <c r="F248" s="19">
        <f t="shared" si="17"/>
        <v>0</v>
      </c>
      <c r="G248" s="23">
        <f t="shared" si="18"/>
        <v>0</v>
      </c>
      <c r="H248" s="19"/>
    </row>
    <row r="249" spans="2:8" ht="12.75">
      <c r="B249" s="20">
        <f t="shared" si="19"/>
        <v>247</v>
      </c>
      <c r="C249" s="21">
        <f t="shared" si="21"/>
        <v>0.0254</v>
      </c>
      <c r="D249" s="22">
        <f t="shared" si="20"/>
        <v>0</v>
      </c>
      <c r="E249" s="19">
        <f>IF($D249&lt;0.1,0,-PPMT(+Premisas!$C$4,+B249,Premisas!$C$5,$D$3))</f>
        <v>0</v>
      </c>
      <c r="F249" s="19">
        <f t="shared" si="17"/>
        <v>0</v>
      </c>
      <c r="G249" s="23">
        <f t="shared" si="18"/>
        <v>0</v>
      </c>
      <c r="H249" s="19"/>
    </row>
    <row r="250" spans="2:8" ht="12.75">
      <c r="B250" s="20">
        <f t="shared" si="19"/>
        <v>248</v>
      </c>
      <c r="C250" s="21">
        <f t="shared" si="21"/>
        <v>0.0254</v>
      </c>
      <c r="D250" s="22">
        <f t="shared" si="20"/>
        <v>0</v>
      </c>
      <c r="E250" s="19">
        <f>IF($D250&lt;0.1,0,-PPMT(+Premisas!$C$4,+B250,Premisas!$C$5,$D$3))</f>
        <v>0</v>
      </c>
      <c r="F250" s="19">
        <f t="shared" si="17"/>
        <v>0</v>
      </c>
      <c r="G250" s="23">
        <f t="shared" si="18"/>
        <v>0</v>
      </c>
      <c r="H250" s="19"/>
    </row>
    <row r="251" spans="2:8" ht="12.75">
      <c r="B251" s="20">
        <f t="shared" si="19"/>
        <v>249</v>
      </c>
      <c r="C251" s="21">
        <f t="shared" si="21"/>
        <v>0.0254</v>
      </c>
      <c r="D251" s="22">
        <f t="shared" si="20"/>
        <v>0</v>
      </c>
      <c r="E251" s="19">
        <f>IF($D251&lt;0.1,0,-PPMT(+Premisas!$C$4,+B251,Premisas!$C$5,$D$3))</f>
        <v>0</v>
      </c>
      <c r="F251" s="19">
        <f t="shared" si="17"/>
        <v>0</v>
      </c>
      <c r="G251" s="23">
        <f t="shared" si="18"/>
        <v>0</v>
      </c>
      <c r="H251" s="19"/>
    </row>
    <row r="252" spans="2:8" ht="12.75">
      <c r="B252" s="20">
        <f t="shared" si="19"/>
        <v>250</v>
      </c>
      <c r="C252" s="21">
        <f t="shared" si="21"/>
        <v>0.0254</v>
      </c>
      <c r="D252" s="22">
        <f t="shared" si="20"/>
        <v>0</v>
      </c>
      <c r="E252" s="19">
        <f>IF($D252&lt;0.1,0,-PPMT(+Premisas!$C$4,+B252,Premisas!$C$5,$D$3))</f>
        <v>0</v>
      </c>
      <c r="F252" s="19">
        <f t="shared" si="17"/>
        <v>0</v>
      </c>
      <c r="G252" s="23">
        <f t="shared" si="18"/>
        <v>0</v>
      </c>
      <c r="H252" s="19"/>
    </row>
    <row r="253" spans="2:8" ht="12.75">
      <c r="B253" s="20">
        <f t="shared" si="19"/>
        <v>251</v>
      </c>
      <c r="C253" s="21">
        <f t="shared" si="21"/>
        <v>0.0254</v>
      </c>
      <c r="D253" s="22">
        <f t="shared" si="20"/>
        <v>0</v>
      </c>
      <c r="E253" s="19">
        <f>IF($D253&lt;0.1,0,-PPMT(+Premisas!$C$4,+B253,Premisas!$C$5,$D$3))</f>
        <v>0</v>
      </c>
      <c r="F253" s="19">
        <f t="shared" si="17"/>
        <v>0</v>
      </c>
      <c r="G253" s="23">
        <f t="shared" si="18"/>
        <v>0</v>
      </c>
      <c r="H253" s="19"/>
    </row>
    <row r="254" spans="2:8" ht="12.75">
      <c r="B254" s="24">
        <f t="shared" si="19"/>
        <v>252</v>
      </c>
      <c r="C254" s="25">
        <f t="shared" si="21"/>
        <v>0.0254</v>
      </c>
      <c r="D254" s="26">
        <f t="shared" si="20"/>
        <v>0</v>
      </c>
      <c r="E254" s="27">
        <f>IF($D254&lt;0.1,0,-PPMT(+Premisas!$C$4,+B254,Premisas!$C$5,$D$3))</f>
        <v>0</v>
      </c>
      <c r="F254" s="27">
        <f t="shared" si="17"/>
        <v>0</v>
      </c>
      <c r="G254" s="28">
        <f t="shared" si="18"/>
        <v>0</v>
      </c>
      <c r="H254" s="19"/>
    </row>
    <row r="255" spans="2:8" ht="12.75">
      <c r="B255" s="14">
        <f t="shared" si="19"/>
        <v>253</v>
      </c>
      <c r="C255" s="29">
        <f t="shared" si="21"/>
        <v>0.0254</v>
      </c>
      <c r="D255" s="16">
        <f t="shared" si="20"/>
        <v>0</v>
      </c>
      <c r="E255" s="17">
        <f>IF($D255&lt;0.1,0,-PPMT(+Premisas!$C$4,+B255,Premisas!$C$5,$D$3))</f>
        <v>0</v>
      </c>
      <c r="F255" s="17">
        <f t="shared" si="17"/>
        <v>0</v>
      </c>
      <c r="G255" s="18">
        <f t="shared" si="18"/>
        <v>0</v>
      </c>
      <c r="H255" s="19"/>
    </row>
    <row r="256" spans="2:8" ht="12.75">
      <c r="B256" s="20">
        <f t="shared" si="19"/>
        <v>254</v>
      </c>
      <c r="C256" s="21">
        <f t="shared" si="21"/>
        <v>0.0254</v>
      </c>
      <c r="D256" s="22">
        <f t="shared" si="20"/>
        <v>0</v>
      </c>
      <c r="E256" s="19">
        <f>IF($D256&lt;0.1,0,-PPMT(+Premisas!$C$4,+B256,Premisas!$C$5,$D$3))</f>
        <v>0</v>
      </c>
      <c r="F256" s="19">
        <f t="shared" si="17"/>
        <v>0</v>
      </c>
      <c r="G256" s="23">
        <f t="shared" si="18"/>
        <v>0</v>
      </c>
      <c r="H256" s="19"/>
    </row>
    <row r="257" spans="2:8" ht="12.75">
      <c r="B257" s="20">
        <f t="shared" si="19"/>
        <v>255</v>
      </c>
      <c r="C257" s="21">
        <f t="shared" si="21"/>
        <v>0.0254</v>
      </c>
      <c r="D257" s="22">
        <f t="shared" si="20"/>
        <v>0</v>
      </c>
      <c r="E257" s="19">
        <f>IF($D257&lt;0.1,0,-PPMT(+Premisas!$C$4,+B257,Premisas!$C$5,$D$3))</f>
        <v>0</v>
      </c>
      <c r="F257" s="19">
        <f t="shared" si="17"/>
        <v>0</v>
      </c>
      <c r="G257" s="23">
        <f t="shared" si="18"/>
        <v>0</v>
      </c>
      <c r="H257" s="19"/>
    </row>
    <row r="258" spans="2:8" ht="12.75">
      <c r="B258" s="20">
        <f t="shared" si="19"/>
        <v>256</v>
      </c>
      <c r="C258" s="21">
        <f t="shared" si="21"/>
        <v>0.0254</v>
      </c>
      <c r="D258" s="22">
        <f t="shared" si="20"/>
        <v>0</v>
      </c>
      <c r="E258" s="19">
        <f>IF($D258&lt;0.1,0,-PPMT(+Premisas!$C$4,+B258,Premisas!$C$5,$D$3))</f>
        <v>0</v>
      </c>
      <c r="F258" s="19">
        <f t="shared" si="17"/>
        <v>0</v>
      </c>
      <c r="G258" s="23">
        <f t="shared" si="18"/>
        <v>0</v>
      </c>
      <c r="H258" s="19"/>
    </row>
    <row r="259" spans="2:8" ht="12.75">
      <c r="B259" s="20">
        <f t="shared" si="19"/>
        <v>257</v>
      </c>
      <c r="C259" s="21">
        <f t="shared" si="21"/>
        <v>0.0254</v>
      </c>
      <c r="D259" s="22">
        <f t="shared" si="20"/>
        <v>0</v>
      </c>
      <c r="E259" s="19">
        <f>IF($D259&lt;0.1,0,-PPMT(+Premisas!$C$4,+B259,Premisas!$C$5,$D$3))</f>
        <v>0</v>
      </c>
      <c r="F259" s="19">
        <f aca="true" t="shared" si="22" ref="F259:F322">D259*C259/12</f>
        <v>0</v>
      </c>
      <c r="G259" s="23">
        <f aca="true" t="shared" si="23" ref="G259:G322">E259+F259</f>
        <v>0</v>
      </c>
      <c r="H259" s="19"/>
    </row>
    <row r="260" spans="2:8" ht="12.75">
      <c r="B260" s="20">
        <f aca="true" t="shared" si="24" ref="B260:B323">+B259+1</f>
        <v>258</v>
      </c>
      <c r="C260" s="21">
        <f t="shared" si="21"/>
        <v>0.0254</v>
      </c>
      <c r="D260" s="22">
        <f aca="true" t="shared" si="25" ref="D260:D323">+D259-E259</f>
        <v>0</v>
      </c>
      <c r="E260" s="19">
        <f>IF($D260&lt;0.1,0,-PPMT(+Premisas!$C$4,+B260,Premisas!$C$5,$D$3))</f>
        <v>0</v>
      </c>
      <c r="F260" s="19">
        <f t="shared" si="22"/>
        <v>0</v>
      </c>
      <c r="G260" s="23">
        <f t="shared" si="23"/>
        <v>0</v>
      </c>
      <c r="H260" s="19"/>
    </row>
    <row r="261" spans="2:8" ht="12.75">
      <c r="B261" s="20">
        <f t="shared" si="24"/>
        <v>259</v>
      </c>
      <c r="C261" s="21">
        <f t="shared" si="21"/>
        <v>0.0254</v>
      </c>
      <c r="D261" s="22">
        <f t="shared" si="25"/>
        <v>0</v>
      </c>
      <c r="E261" s="19">
        <f>IF($D261&lt;0.1,0,-PPMT(+Premisas!$C$4,+B261,Premisas!$C$5,$D$3))</f>
        <v>0</v>
      </c>
      <c r="F261" s="19">
        <f t="shared" si="22"/>
        <v>0</v>
      </c>
      <c r="G261" s="23">
        <f t="shared" si="23"/>
        <v>0</v>
      </c>
      <c r="H261" s="19"/>
    </row>
    <row r="262" spans="2:8" ht="12.75">
      <c r="B262" s="20">
        <f t="shared" si="24"/>
        <v>260</v>
      </c>
      <c r="C262" s="21">
        <f t="shared" si="21"/>
        <v>0.0254</v>
      </c>
      <c r="D262" s="22">
        <f t="shared" si="25"/>
        <v>0</v>
      </c>
      <c r="E262" s="19">
        <f>IF($D262&lt;0.1,0,-PPMT(+Premisas!$C$4,+B262,Premisas!$C$5,$D$3))</f>
        <v>0</v>
      </c>
      <c r="F262" s="19">
        <f t="shared" si="22"/>
        <v>0</v>
      </c>
      <c r="G262" s="23">
        <f t="shared" si="23"/>
        <v>0</v>
      </c>
      <c r="H262" s="19"/>
    </row>
    <row r="263" spans="2:8" ht="12.75">
      <c r="B263" s="20">
        <f t="shared" si="24"/>
        <v>261</v>
      </c>
      <c r="C263" s="21">
        <f t="shared" si="21"/>
        <v>0.0254</v>
      </c>
      <c r="D263" s="22">
        <f t="shared" si="25"/>
        <v>0</v>
      </c>
      <c r="E263" s="19">
        <f>IF($D263&lt;0.1,0,-PPMT(+Premisas!$C$4,+B263,Premisas!$C$5,$D$3))</f>
        <v>0</v>
      </c>
      <c r="F263" s="19">
        <f t="shared" si="22"/>
        <v>0</v>
      </c>
      <c r="G263" s="23">
        <f t="shared" si="23"/>
        <v>0</v>
      </c>
      <c r="H263" s="19"/>
    </row>
    <row r="264" spans="2:8" ht="12.75">
      <c r="B264" s="20">
        <f t="shared" si="24"/>
        <v>262</v>
      </c>
      <c r="C264" s="21">
        <f t="shared" si="21"/>
        <v>0.0254</v>
      </c>
      <c r="D264" s="22">
        <f t="shared" si="25"/>
        <v>0</v>
      </c>
      <c r="E264" s="19">
        <f>IF($D264&lt;0.1,0,-PPMT(+Premisas!$C$4,+B264,Premisas!$C$5,$D$3))</f>
        <v>0</v>
      </c>
      <c r="F264" s="19">
        <f t="shared" si="22"/>
        <v>0</v>
      </c>
      <c r="G264" s="23">
        <f t="shared" si="23"/>
        <v>0</v>
      </c>
      <c r="H264" s="19"/>
    </row>
    <row r="265" spans="2:8" ht="12.75">
      <c r="B265" s="20">
        <f t="shared" si="24"/>
        <v>263</v>
      </c>
      <c r="C265" s="21">
        <f t="shared" si="21"/>
        <v>0.0254</v>
      </c>
      <c r="D265" s="22">
        <f t="shared" si="25"/>
        <v>0</v>
      </c>
      <c r="E265" s="19">
        <f>IF($D265&lt;0.1,0,-PPMT(+Premisas!$C$4,+B265,Premisas!$C$5,$D$3))</f>
        <v>0</v>
      </c>
      <c r="F265" s="19">
        <f t="shared" si="22"/>
        <v>0</v>
      </c>
      <c r="G265" s="23">
        <f t="shared" si="23"/>
        <v>0</v>
      </c>
      <c r="H265" s="19"/>
    </row>
    <row r="266" spans="2:8" ht="12.75">
      <c r="B266" s="24">
        <f t="shared" si="24"/>
        <v>264</v>
      </c>
      <c r="C266" s="25">
        <f t="shared" si="21"/>
        <v>0.0254</v>
      </c>
      <c r="D266" s="26">
        <f t="shared" si="25"/>
        <v>0</v>
      </c>
      <c r="E266" s="27">
        <f>IF($D266&lt;0.1,0,-PPMT(+Premisas!$C$4,+B266,Premisas!$C$5,$D$3))</f>
        <v>0</v>
      </c>
      <c r="F266" s="27">
        <f t="shared" si="22"/>
        <v>0</v>
      </c>
      <c r="G266" s="28">
        <f t="shared" si="23"/>
        <v>0</v>
      </c>
      <c r="H266" s="19"/>
    </row>
    <row r="267" spans="2:8" ht="12.75">
      <c r="B267" s="14">
        <f t="shared" si="24"/>
        <v>265</v>
      </c>
      <c r="C267" s="29">
        <f t="shared" si="21"/>
        <v>0.0254</v>
      </c>
      <c r="D267" s="16">
        <f t="shared" si="25"/>
        <v>0</v>
      </c>
      <c r="E267" s="17">
        <f>IF($D267&lt;0.1,0,-PPMT(+Premisas!$C$4,+B267,Premisas!$C$5,$D$3))</f>
        <v>0</v>
      </c>
      <c r="F267" s="17">
        <f t="shared" si="22"/>
        <v>0</v>
      </c>
      <c r="G267" s="18">
        <f t="shared" si="23"/>
        <v>0</v>
      </c>
      <c r="H267" s="19"/>
    </row>
    <row r="268" spans="2:8" ht="12.75">
      <c r="B268" s="20">
        <f t="shared" si="24"/>
        <v>266</v>
      </c>
      <c r="C268" s="21">
        <f t="shared" si="21"/>
        <v>0.0254</v>
      </c>
      <c r="D268" s="22">
        <f t="shared" si="25"/>
        <v>0</v>
      </c>
      <c r="E268" s="19">
        <f>IF($D268&lt;0.1,0,-PPMT(+Premisas!$C$4,+B268,Premisas!$C$5,$D$3))</f>
        <v>0</v>
      </c>
      <c r="F268" s="19">
        <f t="shared" si="22"/>
        <v>0</v>
      </c>
      <c r="G268" s="23">
        <f t="shared" si="23"/>
        <v>0</v>
      </c>
      <c r="H268" s="19"/>
    </row>
    <row r="269" spans="2:8" ht="12.75">
      <c r="B269" s="20">
        <f t="shared" si="24"/>
        <v>267</v>
      </c>
      <c r="C269" s="21">
        <f t="shared" si="21"/>
        <v>0.0254</v>
      </c>
      <c r="D269" s="22">
        <f t="shared" si="25"/>
        <v>0</v>
      </c>
      <c r="E269" s="19">
        <f>IF($D269&lt;0.1,0,-PPMT(+Premisas!$C$4,+B269,Premisas!$C$5,$D$3))</f>
        <v>0</v>
      </c>
      <c r="F269" s="19">
        <f t="shared" si="22"/>
        <v>0</v>
      </c>
      <c r="G269" s="23">
        <f t="shared" si="23"/>
        <v>0</v>
      </c>
      <c r="H269" s="19"/>
    </row>
    <row r="270" spans="2:8" ht="12.75">
      <c r="B270" s="20">
        <f t="shared" si="24"/>
        <v>268</v>
      </c>
      <c r="C270" s="21">
        <f t="shared" si="21"/>
        <v>0.0254</v>
      </c>
      <c r="D270" s="22">
        <f t="shared" si="25"/>
        <v>0</v>
      </c>
      <c r="E270" s="19">
        <f>IF($D270&lt;0.1,0,-PPMT(+Premisas!$C$4,+B270,Premisas!$C$5,$D$3))</f>
        <v>0</v>
      </c>
      <c r="F270" s="19">
        <f t="shared" si="22"/>
        <v>0</v>
      </c>
      <c r="G270" s="23">
        <f t="shared" si="23"/>
        <v>0</v>
      </c>
      <c r="H270" s="19"/>
    </row>
    <row r="271" spans="2:8" ht="12.75">
      <c r="B271" s="20">
        <f t="shared" si="24"/>
        <v>269</v>
      </c>
      <c r="C271" s="21">
        <f t="shared" si="21"/>
        <v>0.0254</v>
      </c>
      <c r="D271" s="22">
        <f t="shared" si="25"/>
        <v>0</v>
      </c>
      <c r="E271" s="19">
        <f>IF($D271&lt;0.1,0,-PPMT(+Premisas!$C$4,+B271,Premisas!$C$5,$D$3))</f>
        <v>0</v>
      </c>
      <c r="F271" s="19">
        <f t="shared" si="22"/>
        <v>0</v>
      </c>
      <c r="G271" s="23">
        <f t="shared" si="23"/>
        <v>0</v>
      </c>
      <c r="H271" s="19"/>
    </row>
    <row r="272" spans="2:8" ht="12.75">
      <c r="B272" s="20">
        <f t="shared" si="24"/>
        <v>270</v>
      </c>
      <c r="C272" s="21">
        <f t="shared" si="21"/>
        <v>0.0254</v>
      </c>
      <c r="D272" s="22">
        <f t="shared" si="25"/>
        <v>0</v>
      </c>
      <c r="E272" s="19">
        <f>IF($D272&lt;0.1,0,-PPMT(+Premisas!$C$4,+B272,Premisas!$C$5,$D$3))</f>
        <v>0</v>
      </c>
      <c r="F272" s="19">
        <f t="shared" si="22"/>
        <v>0</v>
      </c>
      <c r="G272" s="23">
        <f t="shared" si="23"/>
        <v>0</v>
      </c>
      <c r="H272" s="19"/>
    </row>
    <row r="273" spans="2:8" ht="12.75">
      <c r="B273" s="20">
        <f t="shared" si="24"/>
        <v>271</v>
      </c>
      <c r="C273" s="21">
        <f t="shared" si="21"/>
        <v>0.0254</v>
      </c>
      <c r="D273" s="22">
        <f t="shared" si="25"/>
        <v>0</v>
      </c>
      <c r="E273" s="19">
        <f>IF($D273&lt;0.1,0,-PPMT(+Premisas!$C$4,+B273,Premisas!$C$5,$D$3))</f>
        <v>0</v>
      </c>
      <c r="F273" s="19">
        <f t="shared" si="22"/>
        <v>0</v>
      </c>
      <c r="G273" s="23">
        <f t="shared" si="23"/>
        <v>0</v>
      </c>
      <c r="H273" s="19"/>
    </row>
    <row r="274" spans="2:8" ht="12.75">
      <c r="B274" s="20">
        <f t="shared" si="24"/>
        <v>272</v>
      </c>
      <c r="C274" s="21">
        <f t="shared" si="21"/>
        <v>0.0254</v>
      </c>
      <c r="D274" s="22">
        <f t="shared" si="25"/>
        <v>0</v>
      </c>
      <c r="E274" s="19">
        <f>IF($D274&lt;0.1,0,-PPMT(+Premisas!$C$4,+B274,Premisas!$C$5,$D$3))</f>
        <v>0</v>
      </c>
      <c r="F274" s="19">
        <f t="shared" si="22"/>
        <v>0</v>
      </c>
      <c r="G274" s="23">
        <f t="shared" si="23"/>
        <v>0</v>
      </c>
      <c r="H274" s="19"/>
    </row>
    <row r="275" spans="2:8" ht="12.75">
      <c r="B275" s="20">
        <f t="shared" si="24"/>
        <v>273</v>
      </c>
      <c r="C275" s="21">
        <f t="shared" si="21"/>
        <v>0.0254</v>
      </c>
      <c r="D275" s="22">
        <f t="shared" si="25"/>
        <v>0</v>
      </c>
      <c r="E275" s="19">
        <f>IF($D275&lt;0.1,0,-PPMT(+Premisas!$C$4,+B275,Premisas!$C$5,$D$3))</f>
        <v>0</v>
      </c>
      <c r="F275" s="19">
        <f t="shared" si="22"/>
        <v>0</v>
      </c>
      <c r="G275" s="23">
        <f t="shared" si="23"/>
        <v>0</v>
      </c>
      <c r="H275" s="19"/>
    </row>
    <row r="276" spans="2:8" ht="12.75">
      <c r="B276" s="20">
        <f t="shared" si="24"/>
        <v>274</v>
      </c>
      <c r="C276" s="21">
        <f t="shared" si="21"/>
        <v>0.0254</v>
      </c>
      <c r="D276" s="22">
        <f t="shared" si="25"/>
        <v>0</v>
      </c>
      <c r="E276" s="19">
        <f>IF($D276&lt;0.1,0,-PPMT(+Premisas!$C$4,+B276,Premisas!$C$5,$D$3))</f>
        <v>0</v>
      </c>
      <c r="F276" s="19">
        <f t="shared" si="22"/>
        <v>0</v>
      </c>
      <c r="G276" s="23">
        <f t="shared" si="23"/>
        <v>0</v>
      </c>
      <c r="H276" s="19"/>
    </row>
    <row r="277" spans="2:8" ht="12.75">
      <c r="B277" s="20">
        <f t="shared" si="24"/>
        <v>275</v>
      </c>
      <c r="C277" s="21">
        <f t="shared" si="21"/>
        <v>0.0254</v>
      </c>
      <c r="D277" s="22">
        <f t="shared" si="25"/>
        <v>0</v>
      </c>
      <c r="E277" s="19">
        <f>IF($D277&lt;0.1,0,-PPMT(+Premisas!$C$4,+B277,Premisas!$C$5,$D$3))</f>
        <v>0</v>
      </c>
      <c r="F277" s="19">
        <f t="shared" si="22"/>
        <v>0</v>
      </c>
      <c r="G277" s="23">
        <f t="shared" si="23"/>
        <v>0</v>
      </c>
      <c r="H277" s="19"/>
    </row>
    <row r="278" spans="2:8" ht="12.75">
      <c r="B278" s="24">
        <f t="shared" si="24"/>
        <v>276</v>
      </c>
      <c r="C278" s="25">
        <f t="shared" si="21"/>
        <v>0.0254</v>
      </c>
      <c r="D278" s="26">
        <f t="shared" si="25"/>
        <v>0</v>
      </c>
      <c r="E278" s="27">
        <f>IF($D278&lt;0.1,0,-PPMT(+Premisas!$C$4,+B278,Premisas!$C$5,$D$3))</f>
        <v>0</v>
      </c>
      <c r="F278" s="27">
        <f t="shared" si="22"/>
        <v>0</v>
      </c>
      <c r="G278" s="28">
        <f t="shared" si="23"/>
        <v>0</v>
      </c>
      <c r="H278" s="19"/>
    </row>
    <row r="279" spans="2:8" ht="12.75">
      <c r="B279" s="14">
        <f t="shared" si="24"/>
        <v>277</v>
      </c>
      <c r="C279" s="29">
        <f t="shared" si="21"/>
        <v>0.0254</v>
      </c>
      <c r="D279" s="16">
        <f t="shared" si="25"/>
        <v>0</v>
      </c>
      <c r="E279" s="17">
        <f>IF($D279&lt;0.1,0,-PPMT(+Premisas!$C$4,+B279,Premisas!$C$5,$D$3))</f>
        <v>0</v>
      </c>
      <c r="F279" s="17">
        <f t="shared" si="22"/>
        <v>0</v>
      </c>
      <c r="G279" s="18">
        <f t="shared" si="23"/>
        <v>0</v>
      </c>
      <c r="H279" s="19"/>
    </row>
    <row r="280" spans="2:8" ht="12.75">
      <c r="B280" s="20">
        <f t="shared" si="24"/>
        <v>278</v>
      </c>
      <c r="C280" s="21">
        <f t="shared" si="21"/>
        <v>0.0254</v>
      </c>
      <c r="D280" s="22">
        <f t="shared" si="25"/>
        <v>0</v>
      </c>
      <c r="E280" s="19">
        <f>IF($D280&lt;0.1,0,-PPMT(+Premisas!$C$4,+B280,Premisas!$C$5,$D$3))</f>
        <v>0</v>
      </c>
      <c r="F280" s="19">
        <f t="shared" si="22"/>
        <v>0</v>
      </c>
      <c r="G280" s="23">
        <f t="shared" si="23"/>
        <v>0</v>
      </c>
      <c r="H280" s="19"/>
    </row>
    <row r="281" spans="2:8" ht="12.75">
      <c r="B281" s="20">
        <f t="shared" si="24"/>
        <v>279</v>
      </c>
      <c r="C281" s="21">
        <f t="shared" si="21"/>
        <v>0.0254</v>
      </c>
      <c r="D281" s="22">
        <f t="shared" si="25"/>
        <v>0</v>
      </c>
      <c r="E281" s="19">
        <f>IF($D281&lt;0.1,0,-PPMT(+Premisas!$C$4,+B281,Premisas!$C$5,$D$3))</f>
        <v>0</v>
      </c>
      <c r="F281" s="19">
        <f t="shared" si="22"/>
        <v>0</v>
      </c>
      <c r="G281" s="23">
        <f t="shared" si="23"/>
        <v>0</v>
      </c>
      <c r="H281" s="19"/>
    </row>
    <row r="282" spans="2:8" ht="12.75">
      <c r="B282" s="20">
        <f t="shared" si="24"/>
        <v>280</v>
      </c>
      <c r="C282" s="21">
        <f t="shared" si="21"/>
        <v>0.0254</v>
      </c>
      <c r="D282" s="22">
        <f t="shared" si="25"/>
        <v>0</v>
      </c>
      <c r="E282" s="19">
        <f>IF($D282&lt;0.1,0,-PPMT(+Premisas!$C$4,+B282,Premisas!$C$5,$D$3))</f>
        <v>0</v>
      </c>
      <c r="F282" s="19">
        <f t="shared" si="22"/>
        <v>0</v>
      </c>
      <c r="G282" s="23">
        <f t="shared" si="23"/>
        <v>0</v>
      </c>
      <c r="H282" s="19"/>
    </row>
    <row r="283" spans="2:8" ht="12.75">
      <c r="B283" s="20">
        <f t="shared" si="24"/>
        <v>281</v>
      </c>
      <c r="C283" s="21">
        <f t="shared" si="21"/>
        <v>0.0254</v>
      </c>
      <c r="D283" s="22">
        <f t="shared" si="25"/>
        <v>0</v>
      </c>
      <c r="E283" s="19">
        <f>IF($D283&lt;0.1,0,-PPMT(+Premisas!$C$4,+B283,Premisas!$C$5,$D$3))</f>
        <v>0</v>
      </c>
      <c r="F283" s="19">
        <f t="shared" si="22"/>
        <v>0</v>
      </c>
      <c r="G283" s="23">
        <f t="shared" si="23"/>
        <v>0</v>
      </c>
      <c r="H283" s="19"/>
    </row>
    <row r="284" spans="2:8" ht="12.75">
      <c r="B284" s="20">
        <f t="shared" si="24"/>
        <v>282</v>
      </c>
      <c r="C284" s="21">
        <f aca="true" t="shared" si="26" ref="C284:C347">+C283</f>
        <v>0.0254</v>
      </c>
      <c r="D284" s="22">
        <f t="shared" si="25"/>
        <v>0</v>
      </c>
      <c r="E284" s="19">
        <f>IF($D284&lt;0.1,0,-PPMT(+Premisas!$C$4,+B284,Premisas!$C$5,$D$3))</f>
        <v>0</v>
      </c>
      <c r="F284" s="19">
        <f t="shared" si="22"/>
        <v>0</v>
      </c>
      <c r="G284" s="23">
        <f t="shared" si="23"/>
        <v>0</v>
      </c>
      <c r="H284" s="19"/>
    </row>
    <row r="285" spans="2:8" ht="12.75">
      <c r="B285" s="20">
        <f t="shared" si="24"/>
        <v>283</v>
      </c>
      <c r="C285" s="21">
        <f t="shared" si="26"/>
        <v>0.0254</v>
      </c>
      <c r="D285" s="22">
        <f t="shared" si="25"/>
        <v>0</v>
      </c>
      <c r="E285" s="19">
        <f>IF($D285&lt;0.1,0,-PPMT(+Premisas!$C$4,+B285,Premisas!$C$5,$D$3))</f>
        <v>0</v>
      </c>
      <c r="F285" s="19">
        <f t="shared" si="22"/>
        <v>0</v>
      </c>
      <c r="G285" s="23">
        <f t="shared" si="23"/>
        <v>0</v>
      </c>
      <c r="H285" s="19"/>
    </row>
    <row r="286" spans="2:8" ht="12.75">
      <c r="B286" s="20">
        <f t="shared" si="24"/>
        <v>284</v>
      </c>
      <c r="C286" s="21">
        <f t="shared" si="26"/>
        <v>0.0254</v>
      </c>
      <c r="D286" s="22">
        <f t="shared" si="25"/>
        <v>0</v>
      </c>
      <c r="E286" s="19">
        <f>IF($D286&lt;0.1,0,-PPMT(+Premisas!$C$4,+B286,Premisas!$C$5,$D$3))</f>
        <v>0</v>
      </c>
      <c r="F286" s="19">
        <f t="shared" si="22"/>
        <v>0</v>
      </c>
      <c r="G286" s="23">
        <f t="shared" si="23"/>
        <v>0</v>
      </c>
      <c r="H286" s="19"/>
    </row>
    <row r="287" spans="2:8" ht="12.75">
      <c r="B287" s="20">
        <f t="shared" si="24"/>
        <v>285</v>
      </c>
      <c r="C287" s="21">
        <f t="shared" si="26"/>
        <v>0.0254</v>
      </c>
      <c r="D287" s="22">
        <f t="shared" si="25"/>
        <v>0</v>
      </c>
      <c r="E287" s="19">
        <f>IF($D287&lt;0.1,0,-PPMT(+Premisas!$C$4,+B287,Premisas!$C$5,$D$3))</f>
        <v>0</v>
      </c>
      <c r="F287" s="19">
        <f t="shared" si="22"/>
        <v>0</v>
      </c>
      <c r="G287" s="23">
        <f t="shared" si="23"/>
        <v>0</v>
      </c>
      <c r="H287" s="19"/>
    </row>
    <row r="288" spans="2:8" ht="12.75">
      <c r="B288" s="20">
        <f t="shared" si="24"/>
        <v>286</v>
      </c>
      <c r="C288" s="21">
        <f t="shared" si="26"/>
        <v>0.0254</v>
      </c>
      <c r="D288" s="22">
        <f t="shared" si="25"/>
        <v>0</v>
      </c>
      <c r="E288" s="19">
        <f>IF($D288&lt;0.1,0,-PPMT(+Premisas!$C$4,+B288,Premisas!$C$5,$D$3))</f>
        <v>0</v>
      </c>
      <c r="F288" s="19">
        <f t="shared" si="22"/>
        <v>0</v>
      </c>
      <c r="G288" s="23">
        <f t="shared" si="23"/>
        <v>0</v>
      </c>
      <c r="H288" s="19"/>
    </row>
    <row r="289" spans="2:8" ht="12.75">
      <c r="B289" s="20">
        <f t="shared" si="24"/>
        <v>287</v>
      </c>
      <c r="C289" s="21">
        <f t="shared" si="26"/>
        <v>0.0254</v>
      </c>
      <c r="D289" s="22">
        <f t="shared" si="25"/>
        <v>0</v>
      </c>
      <c r="E289" s="19">
        <f>IF($D289&lt;0.1,0,-PPMT(+Premisas!$C$4,+B289,Premisas!$C$5,$D$3))</f>
        <v>0</v>
      </c>
      <c r="F289" s="19">
        <f t="shared" si="22"/>
        <v>0</v>
      </c>
      <c r="G289" s="23">
        <f t="shared" si="23"/>
        <v>0</v>
      </c>
      <c r="H289" s="19"/>
    </row>
    <row r="290" spans="2:8" ht="12.75">
      <c r="B290" s="24">
        <f t="shared" si="24"/>
        <v>288</v>
      </c>
      <c r="C290" s="25">
        <f t="shared" si="26"/>
        <v>0.0254</v>
      </c>
      <c r="D290" s="26">
        <f t="shared" si="25"/>
        <v>0</v>
      </c>
      <c r="E290" s="27">
        <f>IF($D290&lt;0.1,0,-PPMT(+Premisas!$C$4,+B290,Premisas!$C$5,$D$3))</f>
        <v>0</v>
      </c>
      <c r="F290" s="27">
        <f t="shared" si="22"/>
        <v>0</v>
      </c>
      <c r="G290" s="28">
        <f t="shared" si="23"/>
        <v>0</v>
      </c>
      <c r="H290" s="19"/>
    </row>
    <row r="291" spans="2:8" ht="12.75">
      <c r="B291" s="14">
        <f t="shared" si="24"/>
        <v>289</v>
      </c>
      <c r="C291" s="29">
        <f t="shared" si="26"/>
        <v>0.0254</v>
      </c>
      <c r="D291" s="16">
        <f t="shared" si="25"/>
        <v>0</v>
      </c>
      <c r="E291" s="17">
        <f>IF($D291&lt;0.1,0,-PPMT(+Premisas!$C$4,+B291,Premisas!$C$5,$D$3))</f>
        <v>0</v>
      </c>
      <c r="F291" s="17">
        <f t="shared" si="22"/>
        <v>0</v>
      </c>
      <c r="G291" s="18">
        <f t="shared" si="23"/>
        <v>0</v>
      </c>
      <c r="H291" s="19"/>
    </row>
    <row r="292" spans="2:8" ht="12.75">
      <c r="B292" s="20">
        <f t="shared" si="24"/>
        <v>290</v>
      </c>
      <c r="C292" s="21">
        <f t="shared" si="26"/>
        <v>0.0254</v>
      </c>
      <c r="D292" s="22">
        <f t="shared" si="25"/>
        <v>0</v>
      </c>
      <c r="E292" s="19">
        <f>IF($D292&lt;0.1,0,-PPMT(+Premisas!$C$4,+B292,Premisas!$C$5,$D$3))</f>
        <v>0</v>
      </c>
      <c r="F292" s="19">
        <f t="shared" si="22"/>
        <v>0</v>
      </c>
      <c r="G292" s="23">
        <f t="shared" si="23"/>
        <v>0</v>
      </c>
      <c r="H292" s="19"/>
    </row>
    <row r="293" spans="2:8" ht="12.75">
      <c r="B293" s="20">
        <f t="shared" si="24"/>
        <v>291</v>
      </c>
      <c r="C293" s="21">
        <f t="shared" si="26"/>
        <v>0.0254</v>
      </c>
      <c r="D293" s="22">
        <f t="shared" si="25"/>
        <v>0</v>
      </c>
      <c r="E293" s="19">
        <f>IF($D293&lt;0.1,0,-PPMT(+Premisas!$C$4,+B293,Premisas!$C$5,$D$3))</f>
        <v>0</v>
      </c>
      <c r="F293" s="19">
        <f t="shared" si="22"/>
        <v>0</v>
      </c>
      <c r="G293" s="23">
        <f t="shared" si="23"/>
        <v>0</v>
      </c>
      <c r="H293" s="19"/>
    </row>
    <row r="294" spans="2:8" ht="12.75">
      <c r="B294" s="20">
        <f t="shared" si="24"/>
        <v>292</v>
      </c>
      <c r="C294" s="21">
        <f t="shared" si="26"/>
        <v>0.0254</v>
      </c>
      <c r="D294" s="22">
        <f t="shared" si="25"/>
        <v>0</v>
      </c>
      <c r="E294" s="19">
        <f>IF($D294&lt;0.1,0,-PPMT(+Premisas!$C$4,+B294,Premisas!$C$5,$D$3))</f>
        <v>0</v>
      </c>
      <c r="F294" s="19">
        <f t="shared" si="22"/>
        <v>0</v>
      </c>
      <c r="G294" s="23">
        <f t="shared" si="23"/>
        <v>0</v>
      </c>
      <c r="H294" s="19"/>
    </row>
    <row r="295" spans="2:8" ht="12.75">
      <c r="B295" s="20">
        <f t="shared" si="24"/>
        <v>293</v>
      </c>
      <c r="C295" s="21">
        <f t="shared" si="26"/>
        <v>0.0254</v>
      </c>
      <c r="D295" s="22">
        <f t="shared" si="25"/>
        <v>0</v>
      </c>
      <c r="E295" s="19">
        <f>IF($D295&lt;0.1,0,-PPMT(+Premisas!$C$4,+B295,Premisas!$C$5,$D$3))</f>
        <v>0</v>
      </c>
      <c r="F295" s="19">
        <f t="shared" si="22"/>
        <v>0</v>
      </c>
      <c r="G295" s="23">
        <f t="shared" si="23"/>
        <v>0</v>
      </c>
      <c r="H295" s="19"/>
    </row>
    <row r="296" spans="2:8" ht="12.75">
      <c r="B296" s="20">
        <f t="shared" si="24"/>
        <v>294</v>
      </c>
      <c r="C296" s="21">
        <f t="shared" si="26"/>
        <v>0.0254</v>
      </c>
      <c r="D296" s="22">
        <f t="shared" si="25"/>
        <v>0</v>
      </c>
      <c r="E296" s="19">
        <f>IF($D296&lt;0.1,0,-PPMT(+Premisas!$C$4,+B296,Premisas!$C$5,$D$3))</f>
        <v>0</v>
      </c>
      <c r="F296" s="19">
        <f t="shared" si="22"/>
        <v>0</v>
      </c>
      <c r="G296" s="23">
        <f t="shared" si="23"/>
        <v>0</v>
      </c>
      <c r="H296" s="19"/>
    </row>
    <row r="297" spans="2:8" ht="12.75">
      <c r="B297" s="20">
        <f t="shared" si="24"/>
        <v>295</v>
      </c>
      <c r="C297" s="21">
        <f t="shared" si="26"/>
        <v>0.0254</v>
      </c>
      <c r="D297" s="22">
        <f t="shared" si="25"/>
        <v>0</v>
      </c>
      <c r="E297" s="19">
        <f>IF($D297&lt;0.1,0,-PPMT(+Premisas!$C$4,+B297,Premisas!$C$5,$D$3))</f>
        <v>0</v>
      </c>
      <c r="F297" s="19">
        <f t="shared" si="22"/>
        <v>0</v>
      </c>
      <c r="G297" s="23">
        <f t="shared" si="23"/>
        <v>0</v>
      </c>
      <c r="H297" s="19"/>
    </row>
    <row r="298" spans="2:8" ht="12.75">
      <c r="B298" s="20">
        <f t="shared" si="24"/>
        <v>296</v>
      </c>
      <c r="C298" s="21">
        <f t="shared" si="26"/>
        <v>0.0254</v>
      </c>
      <c r="D298" s="22">
        <f t="shared" si="25"/>
        <v>0</v>
      </c>
      <c r="E298" s="19">
        <f>IF($D298&lt;0.1,0,-PPMT(+Premisas!$C$4,+B298,Premisas!$C$5,$D$3))</f>
        <v>0</v>
      </c>
      <c r="F298" s="19">
        <f t="shared" si="22"/>
        <v>0</v>
      </c>
      <c r="G298" s="23">
        <f t="shared" si="23"/>
        <v>0</v>
      </c>
      <c r="H298" s="19"/>
    </row>
    <row r="299" spans="2:8" ht="12.75">
      <c r="B299" s="20">
        <f t="shared" si="24"/>
        <v>297</v>
      </c>
      <c r="C299" s="21">
        <f t="shared" si="26"/>
        <v>0.0254</v>
      </c>
      <c r="D299" s="22">
        <f t="shared" si="25"/>
        <v>0</v>
      </c>
      <c r="E299" s="19">
        <f>IF($D299&lt;0.1,0,-PPMT(+Premisas!$C$4,+B299,Premisas!$C$5,$D$3))</f>
        <v>0</v>
      </c>
      <c r="F299" s="19">
        <f t="shared" si="22"/>
        <v>0</v>
      </c>
      <c r="G299" s="23">
        <f t="shared" si="23"/>
        <v>0</v>
      </c>
      <c r="H299" s="19"/>
    </row>
    <row r="300" spans="2:8" ht="12.75">
      <c r="B300" s="20">
        <f t="shared" si="24"/>
        <v>298</v>
      </c>
      <c r="C300" s="21">
        <f t="shared" si="26"/>
        <v>0.0254</v>
      </c>
      <c r="D300" s="22">
        <f t="shared" si="25"/>
        <v>0</v>
      </c>
      <c r="E300" s="19">
        <f>IF($D300&lt;0.1,0,-PPMT(+Premisas!$C$4,+B300,Premisas!$C$5,$D$3))</f>
        <v>0</v>
      </c>
      <c r="F300" s="19">
        <f t="shared" si="22"/>
        <v>0</v>
      </c>
      <c r="G300" s="23">
        <f t="shared" si="23"/>
        <v>0</v>
      </c>
      <c r="H300" s="19"/>
    </row>
    <row r="301" spans="2:8" ht="12.75">
      <c r="B301" s="20">
        <f t="shared" si="24"/>
        <v>299</v>
      </c>
      <c r="C301" s="21">
        <f t="shared" si="26"/>
        <v>0.0254</v>
      </c>
      <c r="D301" s="22">
        <f t="shared" si="25"/>
        <v>0</v>
      </c>
      <c r="E301" s="19">
        <f>IF($D301&lt;0.1,0,-PPMT(+Premisas!$C$4,+B301,Premisas!$C$5,$D$3))</f>
        <v>0</v>
      </c>
      <c r="F301" s="19">
        <f t="shared" si="22"/>
        <v>0</v>
      </c>
      <c r="G301" s="23">
        <f t="shared" si="23"/>
        <v>0</v>
      </c>
      <c r="H301" s="19"/>
    </row>
    <row r="302" spans="2:8" ht="12.75">
      <c r="B302" s="24">
        <f t="shared" si="24"/>
        <v>300</v>
      </c>
      <c r="C302" s="25">
        <f t="shared" si="26"/>
        <v>0.0254</v>
      </c>
      <c r="D302" s="26">
        <f t="shared" si="25"/>
        <v>0</v>
      </c>
      <c r="E302" s="27">
        <f>IF($D302&lt;0.1,0,-PPMT(+Premisas!$C$4,+B302,Premisas!$C$5,$D$3))</f>
        <v>0</v>
      </c>
      <c r="F302" s="27">
        <f t="shared" si="22"/>
        <v>0</v>
      </c>
      <c r="G302" s="28">
        <f t="shared" si="23"/>
        <v>0</v>
      </c>
      <c r="H302" s="19"/>
    </row>
    <row r="303" spans="2:7" ht="12.75">
      <c r="B303" s="14">
        <f t="shared" si="24"/>
        <v>301</v>
      </c>
      <c r="C303" s="29">
        <f t="shared" si="26"/>
        <v>0.0254</v>
      </c>
      <c r="D303" s="16">
        <f t="shared" si="25"/>
        <v>0</v>
      </c>
      <c r="E303" s="17">
        <f>IF($D303&lt;0.1,0,-PPMT(+Premisas!$C$4,+B303,Premisas!$C$5,$D$3))</f>
        <v>0</v>
      </c>
      <c r="F303" s="17">
        <f t="shared" si="22"/>
        <v>0</v>
      </c>
      <c r="G303" s="18">
        <f t="shared" si="23"/>
        <v>0</v>
      </c>
    </row>
    <row r="304" spans="2:7" ht="12.75">
      <c r="B304" s="20">
        <f t="shared" si="24"/>
        <v>302</v>
      </c>
      <c r="C304" s="21">
        <f t="shared" si="26"/>
        <v>0.0254</v>
      </c>
      <c r="D304" s="22">
        <f t="shared" si="25"/>
        <v>0</v>
      </c>
      <c r="E304" s="19">
        <f>IF($D304&lt;0.1,0,-PPMT(+Premisas!$C$4,+B304,Premisas!$C$5,$D$3))</f>
        <v>0</v>
      </c>
      <c r="F304" s="19">
        <f t="shared" si="22"/>
        <v>0</v>
      </c>
      <c r="G304" s="23">
        <f t="shared" si="23"/>
        <v>0</v>
      </c>
    </row>
    <row r="305" spans="2:7" ht="12.75">
      <c r="B305" s="20">
        <f t="shared" si="24"/>
        <v>303</v>
      </c>
      <c r="C305" s="21">
        <f t="shared" si="26"/>
        <v>0.0254</v>
      </c>
      <c r="D305" s="22">
        <f t="shared" si="25"/>
        <v>0</v>
      </c>
      <c r="E305" s="19">
        <f>IF($D305&lt;0.1,0,-PPMT(+Premisas!$C$4,+B305,Premisas!$C$5,$D$3))</f>
        <v>0</v>
      </c>
      <c r="F305" s="19">
        <f t="shared" si="22"/>
        <v>0</v>
      </c>
      <c r="G305" s="23">
        <f t="shared" si="23"/>
        <v>0</v>
      </c>
    </row>
    <row r="306" spans="2:7" ht="12.75">
      <c r="B306" s="20">
        <f t="shared" si="24"/>
        <v>304</v>
      </c>
      <c r="C306" s="21">
        <f t="shared" si="26"/>
        <v>0.0254</v>
      </c>
      <c r="D306" s="22">
        <f t="shared" si="25"/>
        <v>0</v>
      </c>
      <c r="E306" s="19">
        <f>IF($D306&lt;0.1,0,-PPMT(+Premisas!$C$4,+B306,Premisas!$C$5,$D$3))</f>
        <v>0</v>
      </c>
      <c r="F306" s="19">
        <f t="shared" si="22"/>
        <v>0</v>
      </c>
      <c r="G306" s="23">
        <f t="shared" si="23"/>
        <v>0</v>
      </c>
    </row>
    <row r="307" spans="2:7" ht="12.75">
      <c r="B307" s="20">
        <f t="shared" si="24"/>
        <v>305</v>
      </c>
      <c r="C307" s="21">
        <f t="shared" si="26"/>
        <v>0.0254</v>
      </c>
      <c r="D307" s="22">
        <f t="shared" si="25"/>
        <v>0</v>
      </c>
      <c r="E307" s="19">
        <f>IF($D307&lt;0.1,0,-PPMT(+Premisas!$C$4,+B307,Premisas!$C$5,$D$3))</f>
        <v>0</v>
      </c>
      <c r="F307" s="19">
        <f t="shared" si="22"/>
        <v>0</v>
      </c>
      <c r="G307" s="23">
        <f t="shared" si="23"/>
        <v>0</v>
      </c>
    </row>
    <row r="308" spans="2:7" ht="12.75">
      <c r="B308" s="20">
        <f t="shared" si="24"/>
        <v>306</v>
      </c>
      <c r="C308" s="21">
        <f t="shared" si="26"/>
        <v>0.0254</v>
      </c>
      <c r="D308" s="22">
        <f t="shared" si="25"/>
        <v>0</v>
      </c>
      <c r="E308" s="19">
        <f>IF($D308&lt;0.1,0,-PPMT(+Premisas!$C$4,+B308,Premisas!$C$5,$D$3))</f>
        <v>0</v>
      </c>
      <c r="F308" s="19">
        <f t="shared" si="22"/>
        <v>0</v>
      </c>
      <c r="G308" s="23">
        <f t="shared" si="23"/>
        <v>0</v>
      </c>
    </row>
    <row r="309" spans="2:7" ht="12.75">
      <c r="B309" s="20">
        <f t="shared" si="24"/>
        <v>307</v>
      </c>
      <c r="C309" s="21">
        <f t="shared" si="26"/>
        <v>0.0254</v>
      </c>
      <c r="D309" s="22">
        <f t="shared" si="25"/>
        <v>0</v>
      </c>
      <c r="E309" s="19">
        <f>IF($D309&lt;0.1,0,-PPMT(+Premisas!$C$4,+B309,Premisas!$C$5,$D$3))</f>
        <v>0</v>
      </c>
      <c r="F309" s="19">
        <f t="shared" si="22"/>
        <v>0</v>
      </c>
      <c r="G309" s="23">
        <f t="shared" si="23"/>
        <v>0</v>
      </c>
    </row>
    <row r="310" spans="2:7" ht="12.75">
      <c r="B310" s="20">
        <f t="shared" si="24"/>
        <v>308</v>
      </c>
      <c r="C310" s="21">
        <f t="shared" si="26"/>
        <v>0.0254</v>
      </c>
      <c r="D310" s="22">
        <f t="shared" si="25"/>
        <v>0</v>
      </c>
      <c r="E310" s="19">
        <f>IF($D310&lt;0.1,0,-PPMT(+Premisas!$C$4,+B310,Premisas!$C$5,$D$3))</f>
        <v>0</v>
      </c>
      <c r="F310" s="19">
        <f t="shared" si="22"/>
        <v>0</v>
      </c>
      <c r="G310" s="23">
        <f t="shared" si="23"/>
        <v>0</v>
      </c>
    </row>
    <row r="311" spans="2:7" ht="12.75">
      <c r="B311" s="20">
        <f t="shared" si="24"/>
        <v>309</v>
      </c>
      <c r="C311" s="21">
        <f t="shared" si="26"/>
        <v>0.0254</v>
      </c>
      <c r="D311" s="22">
        <f t="shared" si="25"/>
        <v>0</v>
      </c>
      <c r="E311" s="19">
        <f>IF($D311&lt;0.1,0,-PPMT(+Premisas!$C$4,+B311,Premisas!$C$5,$D$3))</f>
        <v>0</v>
      </c>
      <c r="F311" s="19">
        <f t="shared" si="22"/>
        <v>0</v>
      </c>
      <c r="G311" s="23">
        <f t="shared" si="23"/>
        <v>0</v>
      </c>
    </row>
    <row r="312" spans="2:7" ht="12.75">
      <c r="B312" s="20">
        <f t="shared" si="24"/>
        <v>310</v>
      </c>
      <c r="C312" s="21">
        <f t="shared" si="26"/>
        <v>0.0254</v>
      </c>
      <c r="D312" s="22">
        <f t="shared" si="25"/>
        <v>0</v>
      </c>
      <c r="E312" s="19">
        <f>IF($D312&lt;0.1,0,-PPMT(+Premisas!$C$4,+B312,Premisas!$C$5,$D$3))</f>
        <v>0</v>
      </c>
      <c r="F312" s="19">
        <f t="shared" si="22"/>
        <v>0</v>
      </c>
      <c r="G312" s="23">
        <f t="shared" si="23"/>
        <v>0</v>
      </c>
    </row>
    <row r="313" spans="2:7" ht="12.75">
      <c r="B313" s="20">
        <f t="shared" si="24"/>
        <v>311</v>
      </c>
      <c r="C313" s="21">
        <f t="shared" si="26"/>
        <v>0.0254</v>
      </c>
      <c r="D313" s="22">
        <f t="shared" si="25"/>
        <v>0</v>
      </c>
      <c r="E313" s="19">
        <f>IF($D313&lt;0.1,0,-PPMT(+Premisas!$C$4,+B313,Premisas!$C$5,$D$3))</f>
        <v>0</v>
      </c>
      <c r="F313" s="19">
        <f t="shared" si="22"/>
        <v>0</v>
      </c>
      <c r="G313" s="23">
        <f t="shared" si="23"/>
        <v>0</v>
      </c>
    </row>
    <row r="314" spans="2:7" ht="12.75">
      <c r="B314" s="24">
        <f t="shared" si="24"/>
        <v>312</v>
      </c>
      <c r="C314" s="25">
        <f t="shared" si="26"/>
        <v>0.0254</v>
      </c>
      <c r="D314" s="26">
        <f t="shared" si="25"/>
        <v>0</v>
      </c>
      <c r="E314" s="27">
        <f>IF($D314&lt;0.1,0,-PPMT(+Premisas!$C$4,+B314,Premisas!$C$5,$D$3))</f>
        <v>0</v>
      </c>
      <c r="F314" s="27">
        <f t="shared" si="22"/>
        <v>0</v>
      </c>
      <c r="G314" s="28">
        <f t="shared" si="23"/>
        <v>0</v>
      </c>
    </row>
    <row r="315" spans="2:7" ht="12.75">
      <c r="B315" s="14">
        <f t="shared" si="24"/>
        <v>313</v>
      </c>
      <c r="C315" s="29">
        <f t="shared" si="26"/>
        <v>0.0254</v>
      </c>
      <c r="D315" s="16">
        <f t="shared" si="25"/>
        <v>0</v>
      </c>
      <c r="E315" s="17">
        <f>IF($D315&lt;0.1,0,-PPMT(+Premisas!$C$4,+B315,Premisas!$C$5,$D$3))</f>
        <v>0</v>
      </c>
      <c r="F315" s="17">
        <f t="shared" si="22"/>
        <v>0</v>
      </c>
      <c r="G315" s="18">
        <f t="shared" si="23"/>
        <v>0</v>
      </c>
    </row>
    <row r="316" spans="2:7" ht="12.75">
      <c r="B316" s="20">
        <f t="shared" si="24"/>
        <v>314</v>
      </c>
      <c r="C316" s="21">
        <f t="shared" si="26"/>
        <v>0.0254</v>
      </c>
      <c r="D316" s="22">
        <f t="shared" si="25"/>
        <v>0</v>
      </c>
      <c r="E316" s="19">
        <f>IF($D316&lt;0.1,0,-PPMT(+Premisas!$C$4,+B316,Premisas!$C$5,$D$3))</f>
        <v>0</v>
      </c>
      <c r="F316" s="19">
        <f t="shared" si="22"/>
        <v>0</v>
      </c>
      <c r="G316" s="23">
        <f t="shared" si="23"/>
        <v>0</v>
      </c>
    </row>
    <row r="317" spans="2:7" ht="12.75">
      <c r="B317" s="20">
        <f t="shared" si="24"/>
        <v>315</v>
      </c>
      <c r="C317" s="21">
        <f t="shared" si="26"/>
        <v>0.0254</v>
      </c>
      <c r="D317" s="22">
        <f t="shared" si="25"/>
        <v>0</v>
      </c>
      <c r="E317" s="19">
        <f>IF($D317&lt;0.1,0,-PPMT(+Premisas!$C$4,+B317,Premisas!$C$5,$D$3))</f>
        <v>0</v>
      </c>
      <c r="F317" s="19">
        <f t="shared" si="22"/>
        <v>0</v>
      </c>
      <c r="G317" s="23">
        <f t="shared" si="23"/>
        <v>0</v>
      </c>
    </row>
    <row r="318" spans="2:7" ht="12.75">
      <c r="B318" s="20">
        <f t="shared" si="24"/>
        <v>316</v>
      </c>
      <c r="C318" s="21">
        <f t="shared" si="26"/>
        <v>0.0254</v>
      </c>
      <c r="D318" s="22">
        <f t="shared" si="25"/>
        <v>0</v>
      </c>
      <c r="E318" s="19">
        <f>IF($D318&lt;0.1,0,-PPMT(+Premisas!$C$4,+B318,Premisas!$C$5,$D$3))</f>
        <v>0</v>
      </c>
      <c r="F318" s="19">
        <f t="shared" si="22"/>
        <v>0</v>
      </c>
      <c r="G318" s="23">
        <f t="shared" si="23"/>
        <v>0</v>
      </c>
    </row>
    <row r="319" spans="2:7" ht="12.75">
      <c r="B319" s="20">
        <f t="shared" si="24"/>
        <v>317</v>
      </c>
      <c r="C319" s="21">
        <f t="shared" si="26"/>
        <v>0.0254</v>
      </c>
      <c r="D319" s="22">
        <f t="shared" si="25"/>
        <v>0</v>
      </c>
      <c r="E319" s="19">
        <f>IF($D319&lt;0.1,0,-PPMT(+Premisas!$C$4,+B319,Premisas!$C$5,$D$3))</f>
        <v>0</v>
      </c>
      <c r="F319" s="19">
        <f t="shared" si="22"/>
        <v>0</v>
      </c>
      <c r="G319" s="23">
        <f t="shared" si="23"/>
        <v>0</v>
      </c>
    </row>
    <row r="320" spans="2:7" ht="12.75">
      <c r="B320" s="20">
        <f t="shared" si="24"/>
        <v>318</v>
      </c>
      <c r="C320" s="21">
        <f t="shared" si="26"/>
        <v>0.0254</v>
      </c>
      <c r="D320" s="22">
        <f t="shared" si="25"/>
        <v>0</v>
      </c>
      <c r="E320" s="19">
        <f>IF($D320&lt;0.1,0,-PPMT(+Premisas!$C$4,+B320,Premisas!$C$5,$D$3))</f>
        <v>0</v>
      </c>
      <c r="F320" s="19">
        <f t="shared" si="22"/>
        <v>0</v>
      </c>
      <c r="G320" s="23">
        <f t="shared" si="23"/>
        <v>0</v>
      </c>
    </row>
    <row r="321" spans="2:7" ht="12.75">
      <c r="B321" s="20">
        <f t="shared" si="24"/>
        <v>319</v>
      </c>
      <c r="C321" s="21">
        <f t="shared" si="26"/>
        <v>0.0254</v>
      </c>
      <c r="D321" s="22">
        <f t="shared" si="25"/>
        <v>0</v>
      </c>
      <c r="E321" s="19">
        <f>IF($D321&lt;0.1,0,-PPMT(+Premisas!$C$4,+B321,Premisas!$C$5,$D$3))</f>
        <v>0</v>
      </c>
      <c r="F321" s="19">
        <f t="shared" si="22"/>
        <v>0</v>
      </c>
      <c r="G321" s="23">
        <f t="shared" si="23"/>
        <v>0</v>
      </c>
    </row>
    <row r="322" spans="2:7" ht="12.75">
      <c r="B322" s="20">
        <f t="shared" si="24"/>
        <v>320</v>
      </c>
      <c r="C322" s="21">
        <f t="shared" si="26"/>
        <v>0.0254</v>
      </c>
      <c r="D322" s="22">
        <f t="shared" si="25"/>
        <v>0</v>
      </c>
      <c r="E322" s="19">
        <f>IF($D322&lt;0.1,0,-PPMT(+Premisas!$C$4,+B322,Premisas!$C$5,$D$3))</f>
        <v>0</v>
      </c>
      <c r="F322" s="19">
        <f t="shared" si="22"/>
        <v>0</v>
      </c>
      <c r="G322" s="23">
        <f t="shared" si="23"/>
        <v>0</v>
      </c>
    </row>
    <row r="323" spans="2:7" ht="12.75">
      <c r="B323" s="20">
        <f t="shared" si="24"/>
        <v>321</v>
      </c>
      <c r="C323" s="21">
        <f t="shared" si="26"/>
        <v>0.0254</v>
      </c>
      <c r="D323" s="22">
        <f t="shared" si="25"/>
        <v>0</v>
      </c>
      <c r="E323" s="19">
        <f>IF($D323&lt;0.1,0,-PPMT(+Premisas!$C$4,+B323,Premisas!$C$5,$D$3))</f>
        <v>0</v>
      </c>
      <c r="F323" s="19">
        <f aca="true" t="shared" si="27" ref="F323:F386">D323*C323/12</f>
        <v>0</v>
      </c>
      <c r="G323" s="23">
        <f aca="true" t="shared" si="28" ref="G323:G386">E323+F323</f>
        <v>0</v>
      </c>
    </row>
    <row r="324" spans="2:7" ht="12.75">
      <c r="B324" s="20">
        <f aca="true" t="shared" si="29" ref="B324:B387">+B323+1</f>
        <v>322</v>
      </c>
      <c r="C324" s="21">
        <f t="shared" si="26"/>
        <v>0.0254</v>
      </c>
      <c r="D324" s="22">
        <f aca="true" t="shared" si="30" ref="D324:D387">+D323-E323</f>
        <v>0</v>
      </c>
      <c r="E324" s="19">
        <f>IF($D324&lt;0.1,0,-PPMT(+Premisas!$C$4,+B324,Premisas!$C$5,$D$3))</f>
        <v>0</v>
      </c>
      <c r="F324" s="19">
        <f t="shared" si="27"/>
        <v>0</v>
      </c>
      <c r="G324" s="23">
        <f t="shared" si="28"/>
        <v>0</v>
      </c>
    </row>
    <row r="325" spans="2:7" ht="12.75">
      <c r="B325" s="20">
        <f t="shared" si="29"/>
        <v>323</v>
      </c>
      <c r="C325" s="21">
        <f t="shared" si="26"/>
        <v>0.0254</v>
      </c>
      <c r="D325" s="22">
        <f t="shared" si="30"/>
        <v>0</v>
      </c>
      <c r="E325" s="19">
        <f>IF($D325&lt;0.1,0,-PPMT(+Premisas!$C$4,+B325,Premisas!$C$5,$D$3))</f>
        <v>0</v>
      </c>
      <c r="F325" s="19">
        <f t="shared" si="27"/>
        <v>0</v>
      </c>
      <c r="G325" s="23">
        <f t="shared" si="28"/>
        <v>0</v>
      </c>
    </row>
    <row r="326" spans="2:7" ht="12.75">
      <c r="B326" s="24">
        <f t="shared" si="29"/>
        <v>324</v>
      </c>
      <c r="C326" s="25">
        <f t="shared" si="26"/>
        <v>0.0254</v>
      </c>
      <c r="D326" s="26">
        <f t="shared" si="30"/>
        <v>0</v>
      </c>
      <c r="E326" s="27">
        <f>IF($D326&lt;0.1,0,-PPMT(+Premisas!$C$4,+B326,Premisas!$C$5,$D$3))</f>
        <v>0</v>
      </c>
      <c r="F326" s="27">
        <f t="shared" si="27"/>
        <v>0</v>
      </c>
      <c r="G326" s="28">
        <f t="shared" si="28"/>
        <v>0</v>
      </c>
    </row>
    <row r="327" spans="2:7" ht="12.75">
      <c r="B327" s="14">
        <f t="shared" si="29"/>
        <v>325</v>
      </c>
      <c r="C327" s="29">
        <f t="shared" si="26"/>
        <v>0.0254</v>
      </c>
      <c r="D327" s="16">
        <f t="shared" si="30"/>
        <v>0</v>
      </c>
      <c r="E327" s="17">
        <f>IF($D327&lt;0.1,0,-PPMT(+Premisas!$C$4,+B327,Premisas!$C$5,$D$3))</f>
        <v>0</v>
      </c>
      <c r="F327" s="17">
        <f t="shared" si="27"/>
        <v>0</v>
      </c>
      <c r="G327" s="18">
        <f t="shared" si="28"/>
        <v>0</v>
      </c>
    </row>
    <row r="328" spans="2:7" ht="12.75">
      <c r="B328" s="20">
        <f t="shared" si="29"/>
        <v>326</v>
      </c>
      <c r="C328" s="21">
        <f t="shared" si="26"/>
        <v>0.0254</v>
      </c>
      <c r="D328" s="22">
        <f t="shared" si="30"/>
        <v>0</v>
      </c>
      <c r="E328" s="19">
        <f>IF($D328&lt;0.1,0,-PPMT(+Premisas!$C$4,+B328,Premisas!$C$5,$D$3))</f>
        <v>0</v>
      </c>
      <c r="F328" s="19">
        <f t="shared" si="27"/>
        <v>0</v>
      </c>
      <c r="G328" s="23">
        <f t="shared" si="28"/>
        <v>0</v>
      </c>
    </row>
    <row r="329" spans="2:7" ht="12.75">
      <c r="B329" s="20">
        <f t="shared" si="29"/>
        <v>327</v>
      </c>
      <c r="C329" s="21">
        <f t="shared" si="26"/>
        <v>0.0254</v>
      </c>
      <c r="D329" s="22">
        <f t="shared" si="30"/>
        <v>0</v>
      </c>
      <c r="E329" s="19">
        <f>IF($D329&lt;0.1,0,-PPMT(+Premisas!$C$4,+B329,Premisas!$C$5,$D$3))</f>
        <v>0</v>
      </c>
      <c r="F329" s="19">
        <f t="shared" si="27"/>
        <v>0</v>
      </c>
      <c r="G329" s="23">
        <f t="shared" si="28"/>
        <v>0</v>
      </c>
    </row>
    <row r="330" spans="2:7" ht="12.75">
      <c r="B330" s="20">
        <f t="shared" si="29"/>
        <v>328</v>
      </c>
      <c r="C330" s="21">
        <f t="shared" si="26"/>
        <v>0.0254</v>
      </c>
      <c r="D330" s="22">
        <f t="shared" si="30"/>
        <v>0</v>
      </c>
      <c r="E330" s="19">
        <f>IF($D330&lt;0.1,0,-PPMT(+Premisas!$C$4,+B330,Premisas!$C$5,$D$3))</f>
        <v>0</v>
      </c>
      <c r="F330" s="19">
        <f t="shared" si="27"/>
        <v>0</v>
      </c>
      <c r="G330" s="23">
        <f t="shared" si="28"/>
        <v>0</v>
      </c>
    </row>
    <row r="331" spans="2:7" ht="12.75">
      <c r="B331" s="20">
        <f t="shared" si="29"/>
        <v>329</v>
      </c>
      <c r="C331" s="21">
        <f t="shared" si="26"/>
        <v>0.0254</v>
      </c>
      <c r="D331" s="22">
        <f t="shared" si="30"/>
        <v>0</v>
      </c>
      <c r="E331" s="19">
        <f>IF($D331&lt;0.1,0,-PPMT(+Premisas!$C$4,+B331,Premisas!$C$5,$D$3))</f>
        <v>0</v>
      </c>
      <c r="F331" s="19">
        <f t="shared" si="27"/>
        <v>0</v>
      </c>
      <c r="G331" s="23">
        <f t="shared" si="28"/>
        <v>0</v>
      </c>
    </row>
    <row r="332" spans="2:7" ht="12.75">
      <c r="B332" s="20">
        <f t="shared" si="29"/>
        <v>330</v>
      </c>
      <c r="C332" s="21">
        <f t="shared" si="26"/>
        <v>0.0254</v>
      </c>
      <c r="D332" s="22">
        <f t="shared" si="30"/>
        <v>0</v>
      </c>
      <c r="E332" s="19">
        <f>IF($D332&lt;0.1,0,-PPMT(+Premisas!$C$4,+B332,Premisas!$C$5,$D$3))</f>
        <v>0</v>
      </c>
      <c r="F332" s="19">
        <f t="shared" si="27"/>
        <v>0</v>
      </c>
      <c r="G332" s="23">
        <f t="shared" si="28"/>
        <v>0</v>
      </c>
    </row>
    <row r="333" spans="2:7" ht="12.75">
      <c r="B333" s="20">
        <f t="shared" si="29"/>
        <v>331</v>
      </c>
      <c r="C333" s="21">
        <f t="shared" si="26"/>
        <v>0.0254</v>
      </c>
      <c r="D333" s="22">
        <f t="shared" si="30"/>
        <v>0</v>
      </c>
      <c r="E333" s="19">
        <f>IF($D333&lt;0.1,0,-PPMT(+Premisas!$C$4,+B333,Premisas!$C$5,$D$3))</f>
        <v>0</v>
      </c>
      <c r="F333" s="19">
        <f t="shared" si="27"/>
        <v>0</v>
      </c>
      <c r="G333" s="23">
        <f t="shared" si="28"/>
        <v>0</v>
      </c>
    </row>
    <row r="334" spans="2:7" ht="12.75">
      <c r="B334" s="20">
        <f t="shared" si="29"/>
        <v>332</v>
      </c>
      <c r="C334" s="21">
        <f t="shared" si="26"/>
        <v>0.0254</v>
      </c>
      <c r="D334" s="22">
        <f t="shared" si="30"/>
        <v>0</v>
      </c>
      <c r="E334" s="19">
        <f>IF($D334&lt;0.1,0,-PPMT(+Premisas!$C$4,+B334,Premisas!$C$5,$D$3))</f>
        <v>0</v>
      </c>
      <c r="F334" s="19">
        <f t="shared" si="27"/>
        <v>0</v>
      </c>
      <c r="G334" s="23">
        <f t="shared" si="28"/>
        <v>0</v>
      </c>
    </row>
    <row r="335" spans="2:7" ht="12.75">
      <c r="B335" s="20">
        <f t="shared" si="29"/>
        <v>333</v>
      </c>
      <c r="C335" s="21">
        <f t="shared" si="26"/>
        <v>0.0254</v>
      </c>
      <c r="D335" s="22">
        <f t="shared" si="30"/>
        <v>0</v>
      </c>
      <c r="E335" s="19">
        <f>IF($D335&lt;0.1,0,-PPMT(+Premisas!$C$4,+B335,Premisas!$C$5,$D$3))</f>
        <v>0</v>
      </c>
      <c r="F335" s="19">
        <f t="shared" si="27"/>
        <v>0</v>
      </c>
      <c r="G335" s="23">
        <f t="shared" si="28"/>
        <v>0</v>
      </c>
    </row>
    <row r="336" spans="2:7" ht="12.75">
      <c r="B336" s="20">
        <f t="shared" si="29"/>
        <v>334</v>
      </c>
      <c r="C336" s="21">
        <f t="shared" si="26"/>
        <v>0.0254</v>
      </c>
      <c r="D336" s="22">
        <f t="shared" si="30"/>
        <v>0</v>
      </c>
      <c r="E336" s="19">
        <f>IF($D336&lt;0.1,0,-PPMT(+Premisas!$C$4,+B336,Premisas!$C$5,$D$3))</f>
        <v>0</v>
      </c>
      <c r="F336" s="19">
        <f t="shared" si="27"/>
        <v>0</v>
      </c>
      <c r="G336" s="23">
        <f t="shared" si="28"/>
        <v>0</v>
      </c>
    </row>
    <row r="337" spans="2:7" ht="12.75">
      <c r="B337" s="20">
        <f t="shared" si="29"/>
        <v>335</v>
      </c>
      <c r="C337" s="21">
        <f t="shared" si="26"/>
        <v>0.0254</v>
      </c>
      <c r="D337" s="22">
        <f t="shared" si="30"/>
        <v>0</v>
      </c>
      <c r="E337" s="19">
        <f>IF($D337&lt;0.1,0,-PPMT(+Premisas!$C$4,+B337,Premisas!$C$5,$D$3))</f>
        <v>0</v>
      </c>
      <c r="F337" s="19">
        <f t="shared" si="27"/>
        <v>0</v>
      </c>
      <c r="G337" s="23">
        <f t="shared" si="28"/>
        <v>0</v>
      </c>
    </row>
    <row r="338" spans="2:7" ht="12.75">
      <c r="B338" s="24">
        <f t="shared" si="29"/>
        <v>336</v>
      </c>
      <c r="C338" s="25">
        <f t="shared" si="26"/>
        <v>0.0254</v>
      </c>
      <c r="D338" s="26">
        <f t="shared" si="30"/>
        <v>0</v>
      </c>
      <c r="E338" s="27">
        <f>IF($D338&lt;0.1,0,-PPMT(+Premisas!$C$4,+B338,Premisas!$C$5,$D$3))</f>
        <v>0</v>
      </c>
      <c r="F338" s="27">
        <f t="shared" si="27"/>
        <v>0</v>
      </c>
      <c r="G338" s="28">
        <f t="shared" si="28"/>
        <v>0</v>
      </c>
    </row>
    <row r="339" spans="2:7" ht="12.75">
      <c r="B339" s="14">
        <f t="shared" si="29"/>
        <v>337</v>
      </c>
      <c r="C339" s="29">
        <f t="shared" si="26"/>
        <v>0.0254</v>
      </c>
      <c r="D339" s="16">
        <f t="shared" si="30"/>
        <v>0</v>
      </c>
      <c r="E339" s="17">
        <f>IF($D339&lt;0.1,0,-PPMT(+Premisas!$C$4,+B339,Premisas!$C$5,$D$3))</f>
        <v>0</v>
      </c>
      <c r="F339" s="17">
        <f t="shared" si="27"/>
        <v>0</v>
      </c>
      <c r="G339" s="18">
        <f t="shared" si="28"/>
        <v>0</v>
      </c>
    </row>
    <row r="340" spans="2:7" ht="12.75">
      <c r="B340" s="20">
        <f t="shared" si="29"/>
        <v>338</v>
      </c>
      <c r="C340" s="21">
        <f t="shared" si="26"/>
        <v>0.0254</v>
      </c>
      <c r="D340" s="22">
        <f t="shared" si="30"/>
        <v>0</v>
      </c>
      <c r="E340" s="19">
        <f>IF($D340&lt;0.1,0,-PPMT(+Premisas!$C$4,+B340,Premisas!$C$5,$D$3))</f>
        <v>0</v>
      </c>
      <c r="F340" s="19">
        <f t="shared" si="27"/>
        <v>0</v>
      </c>
      <c r="G340" s="23">
        <f t="shared" si="28"/>
        <v>0</v>
      </c>
    </row>
    <row r="341" spans="2:7" ht="12.75">
      <c r="B341" s="20">
        <f t="shared" si="29"/>
        <v>339</v>
      </c>
      <c r="C341" s="21">
        <f t="shared" si="26"/>
        <v>0.0254</v>
      </c>
      <c r="D341" s="22">
        <f t="shared" si="30"/>
        <v>0</v>
      </c>
      <c r="E341" s="19">
        <f>IF($D341&lt;0.1,0,-PPMT(+Premisas!$C$4,+B341,Premisas!$C$5,$D$3))</f>
        <v>0</v>
      </c>
      <c r="F341" s="19">
        <f t="shared" si="27"/>
        <v>0</v>
      </c>
      <c r="G341" s="23">
        <f t="shared" si="28"/>
        <v>0</v>
      </c>
    </row>
    <row r="342" spans="2:7" ht="12.75">
      <c r="B342" s="20">
        <f t="shared" si="29"/>
        <v>340</v>
      </c>
      <c r="C342" s="21">
        <f t="shared" si="26"/>
        <v>0.0254</v>
      </c>
      <c r="D342" s="22">
        <f t="shared" si="30"/>
        <v>0</v>
      </c>
      <c r="E342" s="19">
        <f>IF($D342&lt;0.1,0,-PPMT(+Premisas!$C$4,+B342,Premisas!$C$5,$D$3))</f>
        <v>0</v>
      </c>
      <c r="F342" s="19">
        <f t="shared" si="27"/>
        <v>0</v>
      </c>
      <c r="G342" s="23">
        <f t="shared" si="28"/>
        <v>0</v>
      </c>
    </row>
    <row r="343" spans="2:7" ht="12.75">
      <c r="B343" s="20">
        <f t="shared" si="29"/>
        <v>341</v>
      </c>
      <c r="C343" s="21">
        <f t="shared" si="26"/>
        <v>0.0254</v>
      </c>
      <c r="D343" s="22">
        <f t="shared" si="30"/>
        <v>0</v>
      </c>
      <c r="E343" s="19">
        <f>IF($D343&lt;0.1,0,-PPMT(+Premisas!$C$4,+B343,Premisas!$C$5,$D$3))</f>
        <v>0</v>
      </c>
      <c r="F343" s="19">
        <f t="shared" si="27"/>
        <v>0</v>
      </c>
      <c r="G343" s="23">
        <f t="shared" si="28"/>
        <v>0</v>
      </c>
    </row>
    <row r="344" spans="2:7" ht="12.75">
      <c r="B344" s="20">
        <f t="shared" si="29"/>
        <v>342</v>
      </c>
      <c r="C344" s="21">
        <f t="shared" si="26"/>
        <v>0.0254</v>
      </c>
      <c r="D344" s="22">
        <f t="shared" si="30"/>
        <v>0</v>
      </c>
      <c r="E344" s="19">
        <f>IF($D344&lt;0.1,0,-PPMT(+Premisas!$C$4,+B344,Premisas!$C$5,$D$3))</f>
        <v>0</v>
      </c>
      <c r="F344" s="19">
        <f t="shared" si="27"/>
        <v>0</v>
      </c>
      <c r="G344" s="23">
        <f t="shared" si="28"/>
        <v>0</v>
      </c>
    </row>
    <row r="345" spans="2:7" ht="12.75">
      <c r="B345" s="20">
        <f t="shared" si="29"/>
        <v>343</v>
      </c>
      <c r="C345" s="21">
        <f t="shared" si="26"/>
        <v>0.0254</v>
      </c>
      <c r="D345" s="22">
        <f t="shared" si="30"/>
        <v>0</v>
      </c>
      <c r="E345" s="19">
        <f>IF($D345&lt;0.1,0,-PPMT(+Premisas!$C$4,+B345,Premisas!$C$5,$D$3))</f>
        <v>0</v>
      </c>
      <c r="F345" s="19">
        <f t="shared" si="27"/>
        <v>0</v>
      </c>
      <c r="G345" s="23">
        <f t="shared" si="28"/>
        <v>0</v>
      </c>
    </row>
    <row r="346" spans="2:7" ht="12.75">
      <c r="B346" s="20">
        <f t="shared" si="29"/>
        <v>344</v>
      </c>
      <c r="C346" s="21">
        <f t="shared" si="26"/>
        <v>0.0254</v>
      </c>
      <c r="D346" s="22">
        <f t="shared" si="30"/>
        <v>0</v>
      </c>
      <c r="E346" s="19">
        <f>IF($D346&lt;0.1,0,-PPMT(+Premisas!$C$4,+B346,Premisas!$C$5,$D$3))</f>
        <v>0</v>
      </c>
      <c r="F346" s="19">
        <f t="shared" si="27"/>
        <v>0</v>
      </c>
      <c r="G346" s="23">
        <f t="shared" si="28"/>
        <v>0</v>
      </c>
    </row>
    <row r="347" spans="2:7" ht="12.75">
      <c r="B347" s="20">
        <f t="shared" si="29"/>
        <v>345</v>
      </c>
      <c r="C347" s="21">
        <f t="shared" si="26"/>
        <v>0.0254</v>
      </c>
      <c r="D347" s="22">
        <f t="shared" si="30"/>
        <v>0</v>
      </c>
      <c r="E347" s="19">
        <f>IF($D347&lt;0.1,0,-PPMT(+Premisas!$C$4,+B347,Premisas!$C$5,$D$3))</f>
        <v>0</v>
      </c>
      <c r="F347" s="19">
        <f t="shared" si="27"/>
        <v>0</v>
      </c>
      <c r="G347" s="23">
        <f t="shared" si="28"/>
        <v>0</v>
      </c>
    </row>
    <row r="348" spans="2:7" ht="12.75">
      <c r="B348" s="20">
        <f t="shared" si="29"/>
        <v>346</v>
      </c>
      <c r="C348" s="21">
        <f aca="true" t="shared" si="31" ref="C348:C411">+C347</f>
        <v>0.0254</v>
      </c>
      <c r="D348" s="22">
        <f t="shared" si="30"/>
        <v>0</v>
      </c>
      <c r="E348" s="19">
        <f>IF($D348&lt;0.1,0,-PPMT(+Premisas!$C$4,+B348,Premisas!$C$5,$D$3))</f>
        <v>0</v>
      </c>
      <c r="F348" s="19">
        <f t="shared" si="27"/>
        <v>0</v>
      </c>
      <c r="G348" s="23">
        <f t="shared" si="28"/>
        <v>0</v>
      </c>
    </row>
    <row r="349" spans="2:7" ht="12.75">
      <c r="B349" s="20">
        <f t="shared" si="29"/>
        <v>347</v>
      </c>
      <c r="C349" s="21">
        <f t="shared" si="31"/>
        <v>0.0254</v>
      </c>
      <c r="D349" s="22">
        <f t="shared" si="30"/>
        <v>0</v>
      </c>
      <c r="E349" s="19">
        <f>IF($D349&lt;0.1,0,-PPMT(+Premisas!$C$4,+B349,Premisas!$C$5,$D$3))</f>
        <v>0</v>
      </c>
      <c r="F349" s="19">
        <f t="shared" si="27"/>
        <v>0</v>
      </c>
      <c r="G349" s="23">
        <f t="shared" si="28"/>
        <v>0</v>
      </c>
    </row>
    <row r="350" spans="2:7" ht="12.75">
      <c r="B350" s="24">
        <f t="shared" si="29"/>
        <v>348</v>
      </c>
      <c r="C350" s="25">
        <f t="shared" si="31"/>
        <v>0.0254</v>
      </c>
      <c r="D350" s="26">
        <f t="shared" si="30"/>
        <v>0</v>
      </c>
      <c r="E350" s="27">
        <f>IF($D350&lt;0.1,0,-PPMT(+Premisas!$C$4,+B350,Premisas!$C$5,$D$3))</f>
        <v>0</v>
      </c>
      <c r="F350" s="27">
        <f t="shared" si="27"/>
        <v>0</v>
      </c>
      <c r="G350" s="28">
        <f t="shared" si="28"/>
        <v>0</v>
      </c>
    </row>
    <row r="351" spans="2:7" ht="12.75">
      <c r="B351" s="14">
        <f t="shared" si="29"/>
        <v>349</v>
      </c>
      <c r="C351" s="29">
        <f t="shared" si="31"/>
        <v>0.0254</v>
      </c>
      <c r="D351" s="16">
        <f t="shared" si="30"/>
        <v>0</v>
      </c>
      <c r="E351" s="17">
        <f>IF($D351&lt;0.1,0,-PPMT(+Premisas!$C$4,+B351,Premisas!$C$5,$D$3))</f>
        <v>0</v>
      </c>
      <c r="F351" s="17">
        <f t="shared" si="27"/>
        <v>0</v>
      </c>
      <c r="G351" s="18">
        <f t="shared" si="28"/>
        <v>0</v>
      </c>
    </row>
    <row r="352" spans="2:7" ht="12.75">
      <c r="B352" s="20">
        <f t="shared" si="29"/>
        <v>350</v>
      </c>
      <c r="C352" s="21">
        <f t="shared" si="31"/>
        <v>0.0254</v>
      </c>
      <c r="D352" s="22">
        <f t="shared" si="30"/>
        <v>0</v>
      </c>
      <c r="E352" s="19">
        <f>IF($D352&lt;0.1,0,-PPMT(+Premisas!$C$4,+B352,Premisas!$C$5,$D$3))</f>
        <v>0</v>
      </c>
      <c r="F352" s="19">
        <f t="shared" si="27"/>
        <v>0</v>
      </c>
      <c r="G352" s="23">
        <f t="shared" si="28"/>
        <v>0</v>
      </c>
    </row>
    <row r="353" spans="2:7" ht="12.75">
      <c r="B353" s="20">
        <f t="shared" si="29"/>
        <v>351</v>
      </c>
      <c r="C353" s="21">
        <f t="shared" si="31"/>
        <v>0.0254</v>
      </c>
      <c r="D353" s="22">
        <f t="shared" si="30"/>
        <v>0</v>
      </c>
      <c r="E353" s="19">
        <f>IF($D353&lt;0.1,0,-PPMT(+Premisas!$C$4,+B353,Premisas!$C$5,$D$3))</f>
        <v>0</v>
      </c>
      <c r="F353" s="19">
        <f t="shared" si="27"/>
        <v>0</v>
      </c>
      <c r="G353" s="23">
        <f t="shared" si="28"/>
        <v>0</v>
      </c>
    </row>
    <row r="354" spans="2:7" ht="12.75">
      <c r="B354" s="20">
        <f t="shared" si="29"/>
        <v>352</v>
      </c>
      <c r="C354" s="21">
        <f t="shared" si="31"/>
        <v>0.0254</v>
      </c>
      <c r="D354" s="22">
        <f t="shared" si="30"/>
        <v>0</v>
      </c>
      <c r="E354" s="19">
        <f>IF($D354&lt;0.1,0,-PPMT(+Premisas!$C$4,+B354,Premisas!$C$5,$D$3))</f>
        <v>0</v>
      </c>
      <c r="F354" s="19">
        <f t="shared" si="27"/>
        <v>0</v>
      </c>
      <c r="G354" s="23">
        <f t="shared" si="28"/>
        <v>0</v>
      </c>
    </row>
    <row r="355" spans="2:7" ht="12.75">
      <c r="B355" s="20">
        <f t="shared" si="29"/>
        <v>353</v>
      </c>
      <c r="C355" s="21">
        <f t="shared" si="31"/>
        <v>0.0254</v>
      </c>
      <c r="D355" s="22">
        <f t="shared" si="30"/>
        <v>0</v>
      </c>
      <c r="E355" s="19">
        <f>IF($D355&lt;0.1,0,-PPMT(+Premisas!$C$4,+B355,Premisas!$C$5,$D$3))</f>
        <v>0</v>
      </c>
      <c r="F355" s="19">
        <f t="shared" si="27"/>
        <v>0</v>
      </c>
      <c r="G355" s="23">
        <f t="shared" si="28"/>
        <v>0</v>
      </c>
    </row>
    <row r="356" spans="2:7" ht="12.75">
      <c r="B356" s="20">
        <f t="shared" si="29"/>
        <v>354</v>
      </c>
      <c r="C356" s="21">
        <f t="shared" si="31"/>
        <v>0.0254</v>
      </c>
      <c r="D356" s="22">
        <f t="shared" si="30"/>
        <v>0</v>
      </c>
      <c r="E356" s="19">
        <f>IF($D356&lt;0.1,0,-PPMT(+Premisas!$C$4,+B356,Premisas!$C$5,$D$3))</f>
        <v>0</v>
      </c>
      <c r="F356" s="19">
        <f t="shared" si="27"/>
        <v>0</v>
      </c>
      <c r="G356" s="23">
        <f t="shared" si="28"/>
        <v>0</v>
      </c>
    </row>
    <row r="357" spans="2:7" ht="12.75">
      <c r="B357" s="20">
        <f t="shared" si="29"/>
        <v>355</v>
      </c>
      <c r="C357" s="21">
        <f t="shared" si="31"/>
        <v>0.0254</v>
      </c>
      <c r="D357" s="22">
        <f t="shared" si="30"/>
        <v>0</v>
      </c>
      <c r="E357" s="19">
        <f>IF($D357&lt;0.1,0,-PPMT(+Premisas!$C$4,+B357,Premisas!$C$5,$D$3))</f>
        <v>0</v>
      </c>
      <c r="F357" s="19">
        <f t="shared" si="27"/>
        <v>0</v>
      </c>
      <c r="G357" s="23">
        <f t="shared" si="28"/>
        <v>0</v>
      </c>
    </row>
    <row r="358" spans="2:7" ht="12.75">
      <c r="B358" s="20">
        <f t="shared" si="29"/>
        <v>356</v>
      </c>
      <c r="C358" s="21">
        <f t="shared" si="31"/>
        <v>0.0254</v>
      </c>
      <c r="D358" s="22">
        <f t="shared" si="30"/>
        <v>0</v>
      </c>
      <c r="E358" s="19">
        <f>IF($D358&lt;0.1,0,-PPMT(+Premisas!$C$4,+B358,Premisas!$C$5,$D$3))</f>
        <v>0</v>
      </c>
      <c r="F358" s="19">
        <f t="shared" si="27"/>
        <v>0</v>
      </c>
      <c r="G358" s="23">
        <f t="shared" si="28"/>
        <v>0</v>
      </c>
    </row>
    <row r="359" spans="2:7" ht="12.75">
      <c r="B359" s="20">
        <f t="shared" si="29"/>
        <v>357</v>
      </c>
      <c r="C359" s="21">
        <f t="shared" si="31"/>
        <v>0.0254</v>
      </c>
      <c r="D359" s="22">
        <f t="shared" si="30"/>
        <v>0</v>
      </c>
      <c r="E359" s="19">
        <f>IF($D359&lt;0.1,0,-PPMT(+Premisas!$C$4,+B359,Premisas!$C$5,$D$3))</f>
        <v>0</v>
      </c>
      <c r="F359" s="19">
        <f t="shared" si="27"/>
        <v>0</v>
      </c>
      <c r="G359" s="23">
        <f t="shared" si="28"/>
        <v>0</v>
      </c>
    </row>
    <row r="360" spans="2:7" ht="12.75">
      <c r="B360" s="20">
        <f t="shared" si="29"/>
        <v>358</v>
      </c>
      <c r="C360" s="21">
        <f t="shared" si="31"/>
        <v>0.0254</v>
      </c>
      <c r="D360" s="22">
        <f t="shared" si="30"/>
        <v>0</v>
      </c>
      <c r="E360" s="19">
        <f>IF($D360&lt;0.1,0,-PPMT(+Premisas!$C$4,+B360,Premisas!$C$5,$D$3))</f>
        <v>0</v>
      </c>
      <c r="F360" s="19">
        <f t="shared" si="27"/>
        <v>0</v>
      </c>
      <c r="G360" s="23">
        <f t="shared" si="28"/>
        <v>0</v>
      </c>
    </row>
    <row r="361" spans="2:7" ht="12.75">
      <c r="B361" s="20">
        <f t="shared" si="29"/>
        <v>359</v>
      </c>
      <c r="C361" s="21">
        <f t="shared" si="31"/>
        <v>0.0254</v>
      </c>
      <c r="D361" s="22">
        <f t="shared" si="30"/>
        <v>0</v>
      </c>
      <c r="E361" s="19">
        <f>IF($D361&lt;0.1,0,-PPMT(+Premisas!$C$4,+B361,Premisas!$C$5,$D$3))</f>
        <v>0</v>
      </c>
      <c r="F361" s="19">
        <f t="shared" si="27"/>
        <v>0</v>
      </c>
      <c r="G361" s="23">
        <f t="shared" si="28"/>
        <v>0</v>
      </c>
    </row>
    <row r="362" spans="2:7" ht="12.75">
      <c r="B362" s="24">
        <f t="shared" si="29"/>
        <v>360</v>
      </c>
      <c r="C362" s="25">
        <f t="shared" si="31"/>
        <v>0.0254</v>
      </c>
      <c r="D362" s="26">
        <f t="shared" si="30"/>
        <v>0</v>
      </c>
      <c r="E362" s="27">
        <f>IF($D362&lt;0.1,0,-PPMT(+Premisas!$C$4,+B362,Premisas!$C$5,$D$3))</f>
        <v>0</v>
      </c>
      <c r="F362" s="27">
        <f t="shared" si="27"/>
        <v>0</v>
      </c>
      <c r="G362" s="28">
        <f t="shared" si="28"/>
        <v>0</v>
      </c>
    </row>
    <row r="363" spans="2:7" ht="12.75">
      <c r="B363" s="14">
        <f t="shared" si="29"/>
        <v>361</v>
      </c>
      <c r="C363" s="29">
        <f t="shared" si="31"/>
        <v>0.0254</v>
      </c>
      <c r="D363" s="16">
        <f t="shared" si="30"/>
        <v>0</v>
      </c>
      <c r="E363" s="17">
        <f>IF($D363&lt;0.1,0,-PPMT(+Premisas!$C$4,+B363,Premisas!$C$5,$D$3))</f>
        <v>0</v>
      </c>
      <c r="F363" s="17">
        <f t="shared" si="27"/>
        <v>0</v>
      </c>
      <c r="G363" s="18">
        <f t="shared" si="28"/>
        <v>0</v>
      </c>
    </row>
    <row r="364" spans="2:7" ht="12.75">
      <c r="B364" s="20">
        <f t="shared" si="29"/>
        <v>362</v>
      </c>
      <c r="C364" s="21">
        <f t="shared" si="31"/>
        <v>0.0254</v>
      </c>
      <c r="D364" s="22">
        <f t="shared" si="30"/>
        <v>0</v>
      </c>
      <c r="E364" s="19">
        <f>IF($D364&lt;0.1,0,-PPMT(+Premisas!$C$4,+B364,Premisas!$C$5,$D$3))</f>
        <v>0</v>
      </c>
      <c r="F364" s="19">
        <f t="shared" si="27"/>
        <v>0</v>
      </c>
      <c r="G364" s="23">
        <f t="shared" si="28"/>
        <v>0</v>
      </c>
    </row>
    <row r="365" spans="2:7" ht="12.75">
      <c r="B365" s="20">
        <f t="shared" si="29"/>
        <v>363</v>
      </c>
      <c r="C365" s="21">
        <f t="shared" si="31"/>
        <v>0.0254</v>
      </c>
      <c r="D365" s="22">
        <f t="shared" si="30"/>
        <v>0</v>
      </c>
      <c r="E365" s="19">
        <f>IF($D365&lt;0.1,0,-PPMT(+Premisas!$C$4,+B365,Premisas!$C$5,$D$3))</f>
        <v>0</v>
      </c>
      <c r="F365" s="19">
        <f t="shared" si="27"/>
        <v>0</v>
      </c>
      <c r="G365" s="23">
        <f t="shared" si="28"/>
        <v>0</v>
      </c>
    </row>
    <row r="366" spans="2:7" ht="12.75">
      <c r="B366" s="20">
        <f t="shared" si="29"/>
        <v>364</v>
      </c>
      <c r="C366" s="21">
        <f t="shared" si="31"/>
        <v>0.0254</v>
      </c>
      <c r="D366" s="22">
        <f t="shared" si="30"/>
        <v>0</v>
      </c>
      <c r="E366" s="19">
        <f>IF($D366&lt;0.1,0,-PPMT(+Premisas!$C$4,+B366,Premisas!$C$5,$D$3))</f>
        <v>0</v>
      </c>
      <c r="F366" s="19">
        <f t="shared" si="27"/>
        <v>0</v>
      </c>
      <c r="G366" s="23">
        <f t="shared" si="28"/>
        <v>0</v>
      </c>
    </row>
    <row r="367" spans="2:7" ht="12.75">
      <c r="B367" s="20">
        <f t="shared" si="29"/>
        <v>365</v>
      </c>
      <c r="C367" s="21">
        <f t="shared" si="31"/>
        <v>0.0254</v>
      </c>
      <c r="D367" s="22">
        <f t="shared" si="30"/>
        <v>0</v>
      </c>
      <c r="E367" s="19">
        <f>IF($D367&lt;0.1,0,-PPMT(+Premisas!$C$4,+B367,Premisas!$C$5,$D$3))</f>
        <v>0</v>
      </c>
      <c r="F367" s="19">
        <f t="shared" si="27"/>
        <v>0</v>
      </c>
      <c r="G367" s="23">
        <f t="shared" si="28"/>
        <v>0</v>
      </c>
    </row>
    <row r="368" spans="2:7" ht="12.75">
      <c r="B368" s="20">
        <f t="shared" si="29"/>
        <v>366</v>
      </c>
      <c r="C368" s="21">
        <f t="shared" si="31"/>
        <v>0.0254</v>
      </c>
      <c r="D368" s="22">
        <f t="shared" si="30"/>
        <v>0</v>
      </c>
      <c r="E368" s="19">
        <f>IF($D368&lt;0.1,0,-PPMT(+Premisas!$C$4,+B368,Premisas!$C$5,$D$3))</f>
        <v>0</v>
      </c>
      <c r="F368" s="19">
        <f t="shared" si="27"/>
        <v>0</v>
      </c>
      <c r="G368" s="23">
        <f t="shared" si="28"/>
        <v>0</v>
      </c>
    </row>
    <row r="369" spans="2:7" ht="12.75">
      <c r="B369" s="20">
        <f t="shared" si="29"/>
        <v>367</v>
      </c>
      <c r="C369" s="21">
        <f t="shared" si="31"/>
        <v>0.0254</v>
      </c>
      <c r="D369" s="22">
        <f t="shared" si="30"/>
        <v>0</v>
      </c>
      <c r="E369" s="19">
        <f>IF($D369&lt;0.1,0,-PPMT(+Premisas!$C$4,+B369,Premisas!$C$5,$D$3))</f>
        <v>0</v>
      </c>
      <c r="F369" s="19">
        <f t="shared" si="27"/>
        <v>0</v>
      </c>
      <c r="G369" s="23">
        <f t="shared" si="28"/>
        <v>0</v>
      </c>
    </row>
    <row r="370" spans="2:7" ht="12.75">
      <c r="B370" s="20">
        <f t="shared" si="29"/>
        <v>368</v>
      </c>
      <c r="C370" s="21">
        <f t="shared" si="31"/>
        <v>0.0254</v>
      </c>
      <c r="D370" s="22">
        <f t="shared" si="30"/>
        <v>0</v>
      </c>
      <c r="E370" s="19">
        <f>IF($D370&lt;0.1,0,-PPMT(+Premisas!$C$4,+B370,Premisas!$C$5,$D$3))</f>
        <v>0</v>
      </c>
      <c r="F370" s="19">
        <f t="shared" si="27"/>
        <v>0</v>
      </c>
      <c r="G370" s="23">
        <f t="shared" si="28"/>
        <v>0</v>
      </c>
    </row>
    <row r="371" spans="2:7" ht="12.75">
      <c r="B371" s="20">
        <f t="shared" si="29"/>
        <v>369</v>
      </c>
      <c r="C371" s="21">
        <f t="shared" si="31"/>
        <v>0.0254</v>
      </c>
      <c r="D371" s="22">
        <f t="shared" si="30"/>
        <v>0</v>
      </c>
      <c r="E371" s="19">
        <f>IF($D371&lt;0.1,0,-PPMT(+Premisas!$C$4,+B371,Premisas!$C$5,$D$3))</f>
        <v>0</v>
      </c>
      <c r="F371" s="19">
        <f t="shared" si="27"/>
        <v>0</v>
      </c>
      <c r="G371" s="23">
        <f t="shared" si="28"/>
        <v>0</v>
      </c>
    </row>
    <row r="372" spans="2:7" ht="12.75">
      <c r="B372" s="20">
        <f t="shared" si="29"/>
        <v>370</v>
      </c>
      <c r="C372" s="21">
        <f t="shared" si="31"/>
        <v>0.0254</v>
      </c>
      <c r="D372" s="22">
        <f t="shared" si="30"/>
        <v>0</v>
      </c>
      <c r="E372" s="19">
        <f>IF($D372&lt;0.1,0,-PPMT(+Premisas!$C$4,+B372,Premisas!$C$5,$D$3))</f>
        <v>0</v>
      </c>
      <c r="F372" s="19">
        <f t="shared" si="27"/>
        <v>0</v>
      </c>
      <c r="G372" s="23">
        <f t="shared" si="28"/>
        <v>0</v>
      </c>
    </row>
    <row r="373" spans="2:7" ht="12.75">
      <c r="B373" s="20">
        <f t="shared" si="29"/>
        <v>371</v>
      </c>
      <c r="C373" s="21">
        <f t="shared" si="31"/>
        <v>0.0254</v>
      </c>
      <c r="D373" s="22">
        <f t="shared" si="30"/>
        <v>0</v>
      </c>
      <c r="E373" s="19">
        <f>IF($D373&lt;0.1,0,-PPMT(+Premisas!$C$4,+B373,Premisas!$C$5,$D$3))</f>
        <v>0</v>
      </c>
      <c r="F373" s="19">
        <f t="shared" si="27"/>
        <v>0</v>
      </c>
      <c r="G373" s="23">
        <f t="shared" si="28"/>
        <v>0</v>
      </c>
    </row>
    <row r="374" spans="2:7" ht="12.75">
      <c r="B374" s="24">
        <f t="shared" si="29"/>
        <v>372</v>
      </c>
      <c r="C374" s="25">
        <f t="shared" si="31"/>
        <v>0.0254</v>
      </c>
      <c r="D374" s="26">
        <f t="shared" si="30"/>
        <v>0</v>
      </c>
      <c r="E374" s="27">
        <f>IF($D374&lt;0.1,0,-PPMT(+Premisas!$C$4,+B374,Premisas!$C$5,$D$3))</f>
        <v>0</v>
      </c>
      <c r="F374" s="27">
        <f t="shared" si="27"/>
        <v>0</v>
      </c>
      <c r="G374" s="28">
        <f t="shared" si="28"/>
        <v>0</v>
      </c>
    </row>
    <row r="375" spans="2:7" ht="12.75">
      <c r="B375" s="14">
        <f t="shared" si="29"/>
        <v>373</v>
      </c>
      <c r="C375" s="29">
        <f t="shared" si="31"/>
        <v>0.0254</v>
      </c>
      <c r="D375" s="16">
        <f t="shared" si="30"/>
        <v>0</v>
      </c>
      <c r="E375" s="17">
        <f>IF($D375&lt;0.1,0,-PPMT(+Premisas!$C$4,+B375,Premisas!$C$5,$D$3))</f>
        <v>0</v>
      </c>
      <c r="F375" s="17">
        <f t="shared" si="27"/>
        <v>0</v>
      </c>
      <c r="G375" s="18">
        <f t="shared" si="28"/>
        <v>0</v>
      </c>
    </row>
    <row r="376" spans="2:7" ht="12.75">
      <c r="B376" s="20">
        <f t="shared" si="29"/>
        <v>374</v>
      </c>
      <c r="C376" s="21">
        <f t="shared" si="31"/>
        <v>0.0254</v>
      </c>
      <c r="D376" s="22">
        <f t="shared" si="30"/>
        <v>0</v>
      </c>
      <c r="E376" s="19">
        <f>IF($D376&lt;0.1,0,-PPMT(+Premisas!$C$4,+B376,Premisas!$C$5,$D$3))</f>
        <v>0</v>
      </c>
      <c r="F376" s="19">
        <f t="shared" si="27"/>
        <v>0</v>
      </c>
      <c r="G376" s="23">
        <f t="shared" si="28"/>
        <v>0</v>
      </c>
    </row>
    <row r="377" spans="2:7" ht="12.75">
      <c r="B377" s="20">
        <f t="shared" si="29"/>
        <v>375</v>
      </c>
      <c r="C377" s="21">
        <f t="shared" si="31"/>
        <v>0.0254</v>
      </c>
      <c r="D377" s="22">
        <f t="shared" si="30"/>
        <v>0</v>
      </c>
      <c r="E377" s="19">
        <f>IF($D377&lt;0.1,0,-PPMT(+Premisas!$C$4,+B377,Premisas!$C$5,$D$3))</f>
        <v>0</v>
      </c>
      <c r="F377" s="19">
        <f t="shared" si="27"/>
        <v>0</v>
      </c>
      <c r="G377" s="23">
        <f t="shared" si="28"/>
        <v>0</v>
      </c>
    </row>
    <row r="378" spans="2:7" ht="12.75">
      <c r="B378" s="20">
        <f t="shared" si="29"/>
        <v>376</v>
      </c>
      <c r="C378" s="21">
        <f t="shared" si="31"/>
        <v>0.0254</v>
      </c>
      <c r="D378" s="22">
        <f t="shared" si="30"/>
        <v>0</v>
      </c>
      <c r="E378" s="19">
        <f>IF($D378&lt;0.1,0,-PPMT(+Premisas!$C$4,+B378,Premisas!$C$5,$D$3))</f>
        <v>0</v>
      </c>
      <c r="F378" s="19">
        <f t="shared" si="27"/>
        <v>0</v>
      </c>
      <c r="G378" s="23">
        <f t="shared" si="28"/>
        <v>0</v>
      </c>
    </row>
    <row r="379" spans="2:7" ht="12.75">
      <c r="B379" s="20">
        <f t="shared" si="29"/>
        <v>377</v>
      </c>
      <c r="C379" s="21">
        <f t="shared" si="31"/>
        <v>0.0254</v>
      </c>
      <c r="D379" s="22">
        <f t="shared" si="30"/>
        <v>0</v>
      </c>
      <c r="E379" s="19">
        <f>IF($D379&lt;0.1,0,-PPMT(+Premisas!$C$4,+B379,Premisas!$C$5,$D$3))</f>
        <v>0</v>
      </c>
      <c r="F379" s="19">
        <f t="shared" si="27"/>
        <v>0</v>
      </c>
      <c r="G379" s="23">
        <f t="shared" si="28"/>
        <v>0</v>
      </c>
    </row>
    <row r="380" spans="2:7" ht="12.75">
      <c r="B380" s="20">
        <f t="shared" si="29"/>
        <v>378</v>
      </c>
      <c r="C380" s="21">
        <f t="shared" si="31"/>
        <v>0.0254</v>
      </c>
      <c r="D380" s="22">
        <f t="shared" si="30"/>
        <v>0</v>
      </c>
      <c r="E380" s="19">
        <f>IF($D380&lt;0.1,0,-PPMT(+Premisas!$C$4,+B380,Premisas!$C$5,$D$3))</f>
        <v>0</v>
      </c>
      <c r="F380" s="19">
        <f t="shared" si="27"/>
        <v>0</v>
      </c>
      <c r="G380" s="23">
        <f t="shared" si="28"/>
        <v>0</v>
      </c>
    </row>
    <row r="381" spans="2:7" ht="12.75">
      <c r="B381" s="20">
        <f t="shared" si="29"/>
        <v>379</v>
      </c>
      <c r="C381" s="21">
        <f t="shared" si="31"/>
        <v>0.0254</v>
      </c>
      <c r="D381" s="22">
        <f t="shared" si="30"/>
        <v>0</v>
      </c>
      <c r="E381" s="19">
        <f>IF($D381&lt;0.1,0,-PPMT(+Premisas!$C$4,+B381,Premisas!$C$5,$D$3))</f>
        <v>0</v>
      </c>
      <c r="F381" s="19">
        <f t="shared" si="27"/>
        <v>0</v>
      </c>
      <c r="G381" s="23">
        <f t="shared" si="28"/>
        <v>0</v>
      </c>
    </row>
    <row r="382" spans="2:7" ht="12.75">
      <c r="B382" s="20">
        <f t="shared" si="29"/>
        <v>380</v>
      </c>
      <c r="C382" s="21">
        <f t="shared" si="31"/>
        <v>0.0254</v>
      </c>
      <c r="D382" s="22">
        <f t="shared" si="30"/>
        <v>0</v>
      </c>
      <c r="E382" s="19">
        <f>IF($D382&lt;0.1,0,-PPMT(+Premisas!$C$4,+B382,Premisas!$C$5,$D$3))</f>
        <v>0</v>
      </c>
      <c r="F382" s="19">
        <f t="shared" si="27"/>
        <v>0</v>
      </c>
      <c r="G382" s="23">
        <f t="shared" si="28"/>
        <v>0</v>
      </c>
    </row>
    <row r="383" spans="2:7" ht="12.75">
      <c r="B383" s="20">
        <f t="shared" si="29"/>
        <v>381</v>
      </c>
      <c r="C383" s="21">
        <f t="shared" si="31"/>
        <v>0.0254</v>
      </c>
      <c r="D383" s="22">
        <f t="shared" si="30"/>
        <v>0</v>
      </c>
      <c r="E383" s="19">
        <f>IF($D383&lt;0.1,0,-PPMT(+Premisas!$C$4,+B383,Premisas!$C$5,$D$3))</f>
        <v>0</v>
      </c>
      <c r="F383" s="19">
        <f t="shared" si="27"/>
        <v>0</v>
      </c>
      <c r="G383" s="23">
        <f t="shared" si="28"/>
        <v>0</v>
      </c>
    </row>
    <row r="384" spans="2:7" ht="12.75">
      <c r="B384" s="20">
        <f t="shared" si="29"/>
        <v>382</v>
      </c>
      <c r="C384" s="21">
        <f t="shared" si="31"/>
        <v>0.0254</v>
      </c>
      <c r="D384" s="22">
        <f t="shared" si="30"/>
        <v>0</v>
      </c>
      <c r="E384" s="19">
        <f>IF($D384&lt;0.1,0,-PPMT(+Premisas!$C$4,+B384,Premisas!$C$5,$D$3))</f>
        <v>0</v>
      </c>
      <c r="F384" s="19">
        <f t="shared" si="27"/>
        <v>0</v>
      </c>
      <c r="G384" s="23">
        <f t="shared" si="28"/>
        <v>0</v>
      </c>
    </row>
    <row r="385" spans="2:7" ht="12.75">
      <c r="B385" s="20">
        <f t="shared" si="29"/>
        <v>383</v>
      </c>
      <c r="C385" s="21">
        <f t="shared" si="31"/>
        <v>0.0254</v>
      </c>
      <c r="D385" s="22">
        <f t="shared" si="30"/>
        <v>0</v>
      </c>
      <c r="E385" s="19">
        <f>IF($D385&lt;0.1,0,-PPMT(+Premisas!$C$4,+B385,Premisas!$C$5,$D$3))</f>
        <v>0</v>
      </c>
      <c r="F385" s="19">
        <f t="shared" si="27"/>
        <v>0</v>
      </c>
      <c r="G385" s="23">
        <f t="shared" si="28"/>
        <v>0</v>
      </c>
    </row>
    <row r="386" spans="2:7" ht="12.75">
      <c r="B386" s="24">
        <f t="shared" si="29"/>
        <v>384</v>
      </c>
      <c r="C386" s="25">
        <f t="shared" si="31"/>
        <v>0.0254</v>
      </c>
      <c r="D386" s="26">
        <f t="shared" si="30"/>
        <v>0</v>
      </c>
      <c r="E386" s="27">
        <f>IF($D386&lt;0.1,0,-PPMT(+Premisas!$C$4,+B386,Premisas!$C$5,$D$3))</f>
        <v>0</v>
      </c>
      <c r="F386" s="27">
        <f t="shared" si="27"/>
        <v>0</v>
      </c>
      <c r="G386" s="28">
        <f t="shared" si="28"/>
        <v>0</v>
      </c>
    </row>
    <row r="387" spans="2:7" ht="12.75">
      <c r="B387" s="14">
        <f t="shared" si="29"/>
        <v>385</v>
      </c>
      <c r="C387" s="29">
        <f t="shared" si="31"/>
        <v>0.0254</v>
      </c>
      <c r="D387" s="16">
        <f t="shared" si="30"/>
        <v>0</v>
      </c>
      <c r="E387" s="17">
        <f>IF($D387&lt;0.1,0,-PPMT(+Premisas!$C$4,+B387,Premisas!$C$5,$D$3))</f>
        <v>0</v>
      </c>
      <c r="F387" s="17">
        <f aca="true" t="shared" si="32" ref="F387:F450">D387*C387/12</f>
        <v>0</v>
      </c>
      <c r="G387" s="18">
        <f aca="true" t="shared" si="33" ref="G387:G450">E387+F387</f>
        <v>0</v>
      </c>
    </row>
    <row r="388" spans="2:7" ht="12.75">
      <c r="B388" s="20">
        <f aca="true" t="shared" si="34" ref="B388:B451">+B387+1</f>
        <v>386</v>
      </c>
      <c r="C388" s="21">
        <f t="shared" si="31"/>
        <v>0.0254</v>
      </c>
      <c r="D388" s="22">
        <f aca="true" t="shared" si="35" ref="D388:D451">+D387-E387</f>
        <v>0</v>
      </c>
      <c r="E388" s="19">
        <f>IF($D388&lt;0.1,0,-PPMT(+Premisas!$C$4,+B388,Premisas!$C$5,$D$3))</f>
        <v>0</v>
      </c>
      <c r="F388" s="19">
        <f t="shared" si="32"/>
        <v>0</v>
      </c>
      <c r="G388" s="23">
        <f t="shared" si="33"/>
        <v>0</v>
      </c>
    </row>
    <row r="389" spans="2:7" ht="12.75">
      <c r="B389" s="20">
        <f t="shared" si="34"/>
        <v>387</v>
      </c>
      <c r="C389" s="21">
        <f t="shared" si="31"/>
        <v>0.0254</v>
      </c>
      <c r="D389" s="22">
        <f t="shared" si="35"/>
        <v>0</v>
      </c>
      <c r="E389" s="19">
        <f>IF($D389&lt;0.1,0,-PPMT(+Premisas!$C$4,+B389,Premisas!$C$5,$D$3))</f>
        <v>0</v>
      </c>
      <c r="F389" s="19">
        <f t="shared" si="32"/>
        <v>0</v>
      </c>
      <c r="G389" s="23">
        <f t="shared" si="33"/>
        <v>0</v>
      </c>
    </row>
    <row r="390" spans="2:7" ht="12.75">
      <c r="B390" s="20">
        <f t="shared" si="34"/>
        <v>388</v>
      </c>
      <c r="C390" s="21">
        <f t="shared" si="31"/>
        <v>0.0254</v>
      </c>
      <c r="D390" s="22">
        <f t="shared" si="35"/>
        <v>0</v>
      </c>
      <c r="E390" s="19">
        <f>IF($D390&lt;0.1,0,-PPMT(+Premisas!$C$4,+B390,Premisas!$C$5,$D$3))</f>
        <v>0</v>
      </c>
      <c r="F390" s="19">
        <f t="shared" si="32"/>
        <v>0</v>
      </c>
      <c r="G390" s="23">
        <f t="shared" si="33"/>
        <v>0</v>
      </c>
    </row>
    <row r="391" spans="2:7" ht="12.75">
      <c r="B391" s="20">
        <f t="shared" si="34"/>
        <v>389</v>
      </c>
      <c r="C391" s="21">
        <f t="shared" si="31"/>
        <v>0.0254</v>
      </c>
      <c r="D391" s="22">
        <f t="shared" si="35"/>
        <v>0</v>
      </c>
      <c r="E391" s="19">
        <f>IF($D391&lt;0.1,0,-PPMT(+Premisas!$C$4,+B391,Premisas!$C$5,$D$3))</f>
        <v>0</v>
      </c>
      <c r="F391" s="19">
        <f t="shared" si="32"/>
        <v>0</v>
      </c>
      <c r="G391" s="23">
        <f t="shared" si="33"/>
        <v>0</v>
      </c>
    </row>
    <row r="392" spans="2:7" ht="12.75">
      <c r="B392" s="20">
        <f t="shared" si="34"/>
        <v>390</v>
      </c>
      <c r="C392" s="21">
        <f t="shared" si="31"/>
        <v>0.0254</v>
      </c>
      <c r="D392" s="22">
        <f t="shared" si="35"/>
        <v>0</v>
      </c>
      <c r="E392" s="19">
        <f>IF($D392&lt;0.1,0,-PPMT(+Premisas!$C$4,+B392,Premisas!$C$5,$D$3))</f>
        <v>0</v>
      </c>
      <c r="F392" s="19">
        <f t="shared" si="32"/>
        <v>0</v>
      </c>
      <c r="G392" s="23">
        <f t="shared" si="33"/>
        <v>0</v>
      </c>
    </row>
    <row r="393" spans="2:7" ht="12.75">
      <c r="B393" s="20">
        <f t="shared" si="34"/>
        <v>391</v>
      </c>
      <c r="C393" s="21">
        <f t="shared" si="31"/>
        <v>0.0254</v>
      </c>
      <c r="D393" s="22">
        <f t="shared" si="35"/>
        <v>0</v>
      </c>
      <c r="E393" s="19">
        <f>IF($D393&lt;0.1,0,-PPMT(+Premisas!$C$4,+B393,Premisas!$C$5,$D$3))</f>
        <v>0</v>
      </c>
      <c r="F393" s="19">
        <f t="shared" si="32"/>
        <v>0</v>
      </c>
      <c r="G393" s="23">
        <f t="shared" si="33"/>
        <v>0</v>
      </c>
    </row>
    <row r="394" spans="2:7" ht="12.75">
      <c r="B394" s="20">
        <f t="shared" si="34"/>
        <v>392</v>
      </c>
      <c r="C394" s="21">
        <f t="shared" si="31"/>
        <v>0.0254</v>
      </c>
      <c r="D394" s="22">
        <f t="shared" si="35"/>
        <v>0</v>
      </c>
      <c r="E394" s="19">
        <f>IF($D394&lt;0.1,0,-PPMT(+Premisas!$C$4,+B394,Premisas!$C$5,$D$3))</f>
        <v>0</v>
      </c>
      <c r="F394" s="19">
        <f t="shared" si="32"/>
        <v>0</v>
      </c>
      <c r="G394" s="23">
        <f t="shared" si="33"/>
        <v>0</v>
      </c>
    </row>
    <row r="395" spans="2:7" ht="12.75">
      <c r="B395" s="20">
        <f t="shared" si="34"/>
        <v>393</v>
      </c>
      <c r="C395" s="21">
        <f t="shared" si="31"/>
        <v>0.0254</v>
      </c>
      <c r="D395" s="22">
        <f t="shared" si="35"/>
        <v>0</v>
      </c>
      <c r="E395" s="19">
        <f>IF($D395&lt;0.1,0,-PPMT(+Premisas!$C$4,+B395,Premisas!$C$5,$D$3))</f>
        <v>0</v>
      </c>
      <c r="F395" s="19">
        <f t="shared" si="32"/>
        <v>0</v>
      </c>
      <c r="G395" s="23">
        <f t="shared" si="33"/>
        <v>0</v>
      </c>
    </row>
    <row r="396" spans="2:7" ht="12.75">
      <c r="B396" s="20">
        <f t="shared" si="34"/>
        <v>394</v>
      </c>
      <c r="C396" s="21">
        <f t="shared" si="31"/>
        <v>0.0254</v>
      </c>
      <c r="D396" s="22">
        <f t="shared" si="35"/>
        <v>0</v>
      </c>
      <c r="E396" s="19">
        <f>IF($D396&lt;0.1,0,-PPMT(+Premisas!$C$4,+B396,Premisas!$C$5,$D$3))</f>
        <v>0</v>
      </c>
      <c r="F396" s="19">
        <f t="shared" si="32"/>
        <v>0</v>
      </c>
      <c r="G396" s="23">
        <f t="shared" si="33"/>
        <v>0</v>
      </c>
    </row>
    <row r="397" spans="2:7" ht="12.75">
      <c r="B397" s="20">
        <f t="shared" si="34"/>
        <v>395</v>
      </c>
      <c r="C397" s="21">
        <f t="shared" si="31"/>
        <v>0.0254</v>
      </c>
      <c r="D397" s="22">
        <f t="shared" si="35"/>
        <v>0</v>
      </c>
      <c r="E397" s="19">
        <f>IF($D397&lt;0.1,0,-PPMT(+Premisas!$C$4,+B397,Premisas!$C$5,$D$3))</f>
        <v>0</v>
      </c>
      <c r="F397" s="19">
        <f t="shared" si="32"/>
        <v>0</v>
      </c>
      <c r="G397" s="23">
        <f t="shared" si="33"/>
        <v>0</v>
      </c>
    </row>
    <row r="398" spans="2:7" ht="12.75">
      <c r="B398" s="24">
        <f t="shared" si="34"/>
        <v>396</v>
      </c>
      <c r="C398" s="25">
        <f t="shared" si="31"/>
        <v>0.0254</v>
      </c>
      <c r="D398" s="26">
        <f t="shared" si="35"/>
        <v>0</v>
      </c>
      <c r="E398" s="27">
        <f>IF($D398&lt;0.1,0,-PPMT(+Premisas!$C$4,+B398,Premisas!$C$5,$D$3))</f>
        <v>0</v>
      </c>
      <c r="F398" s="27">
        <f t="shared" si="32"/>
        <v>0</v>
      </c>
      <c r="G398" s="28">
        <f t="shared" si="33"/>
        <v>0</v>
      </c>
    </row>
    <row r="399" spans="2:7" ht="12.75">
      <c r="B399" s="14">
        <f t="shared" si="34"/>
        <v>397</v>
      </c>
      <c r="C399" s="29">
        <f t="shared" si="31"/>
        <v>0.0254</v>
      </c>
      <c r="D399" s="16">
        <f t="shared" si="35"/>
        <v>0</v>
      </c>
      <c r="E399" s="17">
        <f>IF($D399&lt;0.1,0,-PPMT(+Premisas!$C$4,+B399,Premisas!$C$5,$D$3))</f>
        <v>0</v>
      </c>
      <c r="F399" s="17">
        <f t="shared" si="32"/>
        <v>0</v>
      </c>
      <c r="G399" s="18">
        <f t="shared" si="33"/>
        <v>0</v>
      </c>
    </row>
    <row r="400" spans="2:7" ht="12.75">
      <c r="B400" s="20">
        <f t="shared" si="34"/>
        <v>398</v>
      </c>
      <c r="C400" s="21">
        <f t="shared" si="31"/>
        <v>0.0254</v>
      </c>
      <c r="D400" s="22">
        <f t="shared" si="35"/>
        <v>0</v>
      </c>
      <c r="E400" s="19">
        <f>IF($D400&lt;0.1,0,-PPMT(+Premisas!$C$4,+B400,Premisas!$C$5,$D$3))</f>
        <v>0</v>
      </c>
      <c r="F400" s="19">
        <f t="shared" si="32"/>
        <v>0</v>
      </c>
      <c r="G400" s="23">
        <f t="shared" si="33"/>
        <v>0</v>
      </c>
    </row>
    <row r="401" spans="2:7" ht="12.75">
      <c r="B401" s="20">
        <f t="shared" si="34"/>
        <v>399</v>
      </c>
      <c r="C401" s="21">
        <f t="shared" si="31"/>
        <v>0.0254</v>
      </c>
      <c r="D401" s="22">
        <f t="shared" si="35"/>
        <v>0</v>
      </c>
      <c r="E401" s="19">
        <f>IF($D401&lt;0.1,0,-PPMT(+Premisas!$C$4,+B401,Premisas!$C$5,$D$3))</f>
        <v>0</v>
      </c>
      <c r="F401" s="19">
        <f t="shared" si="32"/>
        <v>0</v>
      </c>
      <c r="G401" s="23">
        <f t="shared" si="33"/>
        <v>0</v>
      </c>
    </row>
    <row r="402" spans="2:7" ht="12.75">
      <c r="B402" s="20">
        <f t="shared" si="34"/>
        <v>400</v>
      </c>
      <c r="C402" s="21">
        <f t="shared" si="31"/>
        <v>0.0254</v>
      </c>
      <c r="D402" s="22">
        <f t="shared" si="35"/>
        <v>0</v>
      </c>
      <c r="E402" s="19">
        <f>IF($D402&lt;0.1,0,-PPMT(+Premisas!$C$4,+B402,Premisas!$C$5,$D$3))</f>
        <v>0</v>
      </c>
      <c r="F402" s="19">
        <f t="shared" si="32"/>
        <v>0</v>
      </c>
      <c r="G402" s="23">
        <f t="shared" si="33"/>
        <v>0</v>
      </c>
    </row>
    <row r="403" spans="2:7" ht="12.75">
      <c r="B403" s="20">
        <f t="shared" si="34"/>
        <v>401</v>
      </c>
      <c r="C403" s="21">
        <f t="shared" si="31"/>
        <v>0.0254</v>
      </c>
      <c r="D403" s="22">
        <f t="shared" si="35"/>
        <v>0</v>
      </c>
      <c r="E403" s="19">
        <f>IF($D403&lt;0.1,0,-PPMT(+Premisas!$C$4,+B403,Premisas!$C$5,$D$3))</f>
        <v>0</v>
      </c>
      <c r="F403" s="19">
        <f t="shared" si="32"/>
        <v>0</v>
      </c>
      <c r="G403" s="23">
        <f t="shared" si="33"/>
        <v>0</v>
      </c>
    </row>
    <row r="404" spans="2:7" ht="12.75">
      <c r="B404" s="20">
        <f t="shared" si="34"/>
        <v>402</v>
      </c>
      <c r="C404" s="21">
        <f t="shared" si="31"/>
        <v>0.0254</v>
      </c>
      <c r="D404" s="22">
        <f t="shared" si="35"/>
        <v>0</v>
      </c>
      <c r="E404" s="19">
        <f>IF($D404&lt;0.1,0,-PPMT(+Premisas!$C$4,+B404,Premisas!$C$5,$D$3))</f>
        <v>0</v>
      </c>
      <c r="F404" s="19">
        <f t="shared" si="32"/>
        <v>0</v>
      </c>
      <c r="G404" s="23">
        <f t="shared" si="33"/>
        <v>0</v>
      </c>
    </row>
    <row r="405" spans="2:7" ht="12.75">
      <c r="B405" s="20">
        <f t="shared" si="34"/>
        <v>403</v>
      </c>
      <c r="C405" s="21">
        <f t="shared" si="31"/>
        <v>0.0254</v>
      </c>
      <c r="D405" s="22">
        <f t="shared" si="35"/>
        <v>0</v>
      </c>
      <c r="E405" s="19">
        <f>IF($D405&lt;0.1,0,-PPMT(+Premisas!$C$4,+B405,Premisas!$C$5,$D$3))</f>
        <v>0</v>
      </c>
      <c r="F405" s="19">
        <f t="shared" si="32"/>
        <v>0</v>
      </c>
      <c r="G405" s="23">
        <f t="shared" si="33"/>
        <v>0</v>
      </c>
    </row>
    <row r="406" spans="2:7" ht="12.75">
      <c r="B406" s="20">
        <f t="shared" si="34"/>
        <v>404</v>
      </c>
      <c r="C406" s="21">
        <f t="shared" si="31"/>
        <v>0.0254</v>
      </c>
      <c r="D406" s="22">
        <f t="shared" si="35"/>
        <v>0</v>
      </c>
      <c r="E406" s="19">
        <f>IF($D406&lt;0.1,0,-PPMT(+Premisas!$C$4,+B406,Premisas!$C$5,$D$3))</f>
        <v>0</v>
      </c>
      <c r="F406" s="19">
        <f t="shared" si="32"/>
        <v>0</v>
      </c>
      <c r="G406" s="23">
        <f t="shared" si="33"/>
        <v>0</v>
      </c>
    </row>
    <row r="407" spans="2:7" ht="12.75">
      <c r="B407" s="20">
        <f t="shared" si="34"/>
        <v>405</v>
      </c>
      <c r="C407" s="21">
        <f t="shared" si="31"/>
        <v>0.0254</v>
      </c>
      <c r="D407" s="22">
        <f t="shared" si="35"/>
        <v>0</v>
      </c>
      <c r="E407" s="19">
        <f>IF($D407&lt;0.1,0,-PPMT(+Premisas!$C$4,+B407,Premisas!$C$5,$D$3))</f>
        <v>0</v>
      </c>
      <c r="F407" s="19">
        <f t="shared" si="32"/>
        <v>0</v>
      </c>
      <c r="G407" s="23">
        <f t="shared" si="33"/>
        <v>0</v>
      </c>
    </row>
    <row r="408" spans="2:7" ht="12.75">
      <c r="B408" s="20">
        <f t="shared" si="34"/>
        <v>406</v>
      </c>
      <c r="C408" s="21">
        <f t="shared" si="31"/>
        <v>0.0254</v>
      </c>
      <c r="D408" s="22">
        <f t="shared" si="35"/>
        <v>0</v>
      </c>
      <c r="E408" s="19">
        <f>IF($D408&lt;0.1,0,-PPMT(+Premisas!$C$4,+B408,Premisas!$C$5,$D$3))</f>
        <v>0</v>
      </c>
      <c r="F408" s="19">
        <f t="shared" si="32"/>
        <v>0</v>
      </c>
      <c r="G408" s="23">
        <f t="shared" si="33"/>
        <v>0</v>
      </c>
    </row>
    <row r="409" spans="2:7" ht="12.75">
      <c r="B409" s="20">
        <f t="shared" si="34"/>
        <v>407</v>
      </c>
      <c r="C409" s="21">
        <f t="shared" si="31"/>
        <v>0.0254</v>
      </c>
      <c r="D409" s="22">
        <f t="shared" si="35"/>
        <v>0</v>
      </c>
      <c r="E409" s="19">
        <f>IF($D409&lt;0.1,0,-PPMT(+Premisas!$C$4,+B409,Premisas!$C$5,$D$3))</f>
        <v>0</v>
      </c>
      <c r="F409" s="19">
        <f t="shared" si="32"/>
        <v>0</v>
      </c>
      <c r="G409" s="23">
        <f t="shared" si="33"/>
        <v>0</v>
      </c>
    </row>
    <row r="410" spans="2:7" ht="12.75">
      <c r="B410" s="24">
        <f t="shared" si="34"/>
        <v>408</v>
      </c>
      <c r="C410" s="25">
        <f t="shared" si="31"/>
        <v>0.0254</v>
      </c>
      <c r="D410" s="26">
        <f t="shared" si="35"/>
        <v>0</v>
      </c>
      <c r="E410" s="27">
        <f>IF($D410&lt;0.1,0,-PPMT(+Premisas!$C$4,+B410,Premisas!$C$5,$D$3))</f>
        <v>0</v>
      </c>
      <c r="F410" s="27">
        <f t="shared" si="32"/>
        <v>0</v>
      </c>
      <c r="G410" s="28">
        <f t="shared" si="33"/>
        <v>0</v>
      </c>
    </row>
    <row r="411" spans="2:7" ht="12.75">
      <c r="B411" s="14">
        <f t="shared" si="34"/>
        <v>409</v>
      </c>
      <c r="C411" s="29">
        <f t="shared" si="31"/>
        <v>0.0254</v>
      </c>
      <c r="D411" s="16">
        <f t="shared" si="35"/>
        <v>0</v>
      </c>
      <c r="E411" s="17">
        <f>IF($D411&lt;0.1,0,-PPMT(+Premisas!$C$4,+B411,Premisas!$C$5,$D$3))</f>
        <v>0</v>
      </c>
      <c r="F411" s="17">
        <f t="shared" si="32"/>
        <v>0</v>
      </c>
      <c r="G411" s="18">
        <f t="shared" si="33"/>
        <v>0</v>
      </c>
    </row>
    <row r="412" spans="2:7" ht="12.75">
      <c r="B412" s="20">
        <f t="shared" si="34"/>
        <v>410</v>
      </c>
      <c r="C412" s="21">
        <f aca="true" t="shared" si="36" ref="C412:C475">+C411</f>
        <v>0.0254</v>
      </c>
      <c r="D412" s="22">
        <f t="shared" si="35"/>
        <v>0</v>
      </c>
      <c r="E412" s="19">
        <f>IF($D412&lt;0.1,0,-PPMT(+Premisas!$C$4,+B412,Premisas!$C$5,$D$3))</f>
        <v>0</v>
      </c>
      <c r="F412" s="19">
        <f t="shared" si="32"/>
        <v>0</v>
      </c>
      <c r="G412" s="23">
        <f t="shared" si="33"/>
        <v>0</v>
      </c>
    </row>
    <row r="413" spans="2:7" ht="12.75">
      <c r="B413" s="20">
        <f t="shared" si="34"/>
        <v>411</v>
      </c>
      <c r="C413" s="21">
        <f t="shared" si="36"/>
        <v>0.0254</v>
      </c>
      <c r="D413" s="22">
        <f t="shared" si="35"/>
        <v>0</v>
      </c>
      <c r="E413" s="19">
        <f>IF($D413&lt;0.1,0,-PPMT(+Premisas!$C$4,+B413,Premisas!$C$5,$D$3))</f>
        <v>0</v>
      </c>
      <c r="F413" s="19">
        <f t="shared" si="32"/>
        <v>0</v>
      </c>
      <c r="G413" s="23">
        <f t="shared" si="33"/>
        <v>0</v>
      </c>
    </row>
    <row r="414" spans="2:7" ht="12.75">
      <c r="B414" s="20">
        <f t="shared" si="34"/>
        <v>412</v>
      </c>
      <c r="C414" s="21">
        <f t="shared" si="36"/>
        <v>0.0254</v>
      </c>
      <c r="D414" s="22">
        <f t="shared" si="35"/>
        <v>0</v>
      </c>
      <c r="E414" s="19">
        <f>IF($D414&lt;0.1,0,-PPMT(+Premisas!$C$4,+B414,Premisas!$C$5,$D$3))</f>
        <v>0</v>
      </c>
      <c r="F414" s="19">
        <f t="shared" si="32"/>
        <v>0</v>
      </c>
      <c r="G414" s="23">
        <f t="shared" si="33"/>
        <v>0</v>
      </c>
    </row>
    <row r="415" spans="2:7" ht="12.75">
      <c r="B415" s="20">
        <f t="shared" si="34"/>
        <v>413</v>
      </c>
      <c r="C415" s="21">
        <f t="shared" si="36"/>
        <v>0.0254</v>
      </c>
      <c r="D415" s="22">
        <f t="shared" si="35"/>
        <v>0</v>
      </c>
      <c r="E415" s="19">
        <f>IF($D415&lt;0.1,0,-PPMT(+Premisas!$C$4,+B415,Premisas!$C$5,$D$3))</f>
        <v>0</v>
      </c>
      <c r="F415" s="19">
        <f t="shared" si="32"/>
        <v>0</v>
      </c>
      <c r="G415" s="23">
        <f t="shared" si="33"/>
        <v>0</v>
      </c>
    </row>
    <row r="416" spans="2:7" ht="12.75">
      <c r="B416" s="20">
        <f t="shared" si="34"/>
        <v>414</v>
      </c>
      <c r="C416" s="21">
        <f t="shared" si="36"/>
        <v>0.0254</v>
      </c>
      <c r="D416" s="22">
        <f t="shared" si="35"/>
        <v>0</v>
      </c>
      <c r="E416" s="19">
        <f>IF($D416&lt;0.1,0,-PPMT(+Premisas!$C$4,+B416,Premisas!$C$5,$D$3))</f>
        <v>0</v>
      </c>
      <c r="F416" s="19">
        <f t="shared" si="32"/>
        <v>0</v>
      </c>
      <c r="G416" s="23">
        <f t="shared" si="33"/>
        <v>0</v>
      </c>
    </row>
    <row r="417" spans="2:7" ht="12.75">
      <c r="B417" s="20">
        <f t="shared" si="34"/>
        <v>415</v>
      </c>
      <c r="C417" s="21">
        <f t="shared" si="36"/>
        <v>0.0254</v>
      </c>
      <c r="D417" s="22">
        <f t="shared" si="35"/>
        <v>0</v>
      </c>
      <c r="E417" s="19">
        <f>IF($D417&lt;0.1,0,-PPMT(+Premisas!$C$4,+B417,Premisas!$C$5,$D$3))</f>
        <v>0</v>
      </c>
      <c r="F417" s="19">
        <f t="shared" si="32"/>
        <v>0</v>
      </c>
      <c r="G417" s="23">
        <f t="shared" si="33"/>
        <v>0</v>
      </c>
    </row>
    <row r="418" spans="2:7" ht="12.75">
      <c r="B418" s="20">
        <f t="shared" si="34"/>
        <v>416</v>
      </c>
      <c r="C418" s="21">
        <f t="shared" si="36"/>
        <v>0.0254</v>
      </c>
      <c r="D418" s="22">
        <f t="shared" si="35"/>
        <v>0</v>
      </c>
      <c r="E418" s="19">
        <f>IF($D418&lt;0.1,0,-PPMT(+Premisas!$C$4,+B418,Premisas!$C$5,$D$3))</f>
        <v>0</v>
      </c>
      <c r="F418" s="19">
        <f t="shared" si="32"/>
        <v>0</v>
      </c>
      <c r="G418" s="23">
        <f t="shared" si="33"/>
        <v>0</v>
      </c>
    </row>
    <row r="419" spans="2:7" ht="12.75">
      <c r="B419" s="20">
        <f t="shared" si="34"/>
        <v>417</v>
      </c>
      <c r="C419" s="21">
        <f t="shared" si="36"/>
        <v>0.0254</v>
      </c>
      <c r="D419" s="22">
        <f t="shared" si="35"/>
        <v>0</v>
      </c>
      <c r="E419" s="19">
        <f>IF($D419&lt;0.1,0,-PPMT(+Premisas!$C$4,+B419,Premisas!$C$5,$D$3))</f>
        <v>0</v>
      </c>
      <c r="F419" s="19">
        <f t="shared" si="32"/>
        <v>0</v>
      </c>
      <c r="G419" s="23">
        <f t="shared" si="33"/>
        <v>0</v>
      </c>
    </row>
    <row r="420" spans="2:7" ht="12.75">
      <c r="B420" s="20">
        <f t="shared" si="34"/>
        <v>418</v>
      </c>
      <c r="C420" s="21">
        <f t="shared" si="36"/>
        <v>0.0254</v>
      </c>
      <c r="D420" s="22">
        <f t="shared" si="35"/>
        <v>0</v>
      </c>
      <c r="E420" s="19">
        <f>IF($D420&lt;0.1,0,-PPMT(+Premisas!$C$4,+B420,Premisas!$C$5,$D$3))</f>
        <v>0</v>
      </c>
      <c r="F420" s="19">
        <f t="shared" si="32"/>
        <v>0</v>
      </c>
      <c r="G420" s="23">
        <f t="shared" si="33"/>
        <v>0</v>
      </c>
    </row>
    <row r="421" spans="2:7" ht="12.75">
      <c r="B421" s="20">
        <f t="shared" si="34"/>
        <v>419</v>
      </c>
      <c r="C421" s="21">
        <f t="shared" si="36"/>
        <v>0.0254</v>
      </c>
      <c r="D421" s="22">
        <f t="shared" si="35"/>
        <v>0</v>
      </c>
      <c r="E421" s="19">
        <f>IF($D421&lt;0.1,0,-PPMT(+Premisas!$C$4,+B421,Premisas!$C$5,$D$3))</f>
        <v>0</v>
      </c>
      <c r="F421" s="19">
        <f t="shared" si="32"/>
        <v>0</v>
      </c>
      <c r="G421" s="23">
        <f t="shared" si="33"/>
        <v>0</v>
      </c>
    </row>
    <row r="422" spans="2:7" ht="12.75">
      <c r="B422" s="24">
        <f t="shared" si="34"/>
        <v>420</v>
      </c>
      <c r="C422" s="25">
        <f t="shared" si="36"/>
        <v>0.0254</v>
      </c>
      <c r="D422" s="26">
        <f t="shared" si="35"/>
        <v>0</v>
      </c>
      <c r="E422" s="27">
        <f>IF($D422&lt;0.1,0,-PPMT(+Premisas!$C$4,+B422,Premisas!$C$5,$D$3))</f>
        <v>0</v>
      </c>
      <c r="F422" s="27">
        <f t="shared" si="32"/>
        <v>0</v>
      </c>
      <c r="G422" s="28">
        <f t="shared" si="33"/>
        <v>0</v>
      </c>
    </row>
    <row r="423" spans="2:7" ht="12.75">
      <c r="B423" s="14">
        <f t="shared" si="34"/>
        <v>421</v>
      </c>
      <c r="C423" s="29">
        <f t="shared" si="36"/>
        <v>0.0254</v>
      </c>
      <c r="D423" s="16">
        <f t="shared" si="35"/>
        <v>0</v>
      </c>
      <c r="E423" s="17">
        <f>IF($D423&lt;0.1,0,-PPMT(+Premisas!$C$4,+B423,Premisas!$C$5,$D$3))</f>
        <v>0</v>
      </c>
      <c r="F423" s="17">
        <f t="shared" si="32"/>
        <v>0</v>
      </c>
      <c r="G423" s="18">
        <f t="shared" si="33"/>
        <v>0</v>
      </c>
    </row>
    <row r="424" spans="2:7" ht="12.75">
      <c r="B424" s="20">
        <f t="shared" si="34"/>
        <v>422</v>
      </c>
      <c r="C424" s="21">
        <f t="shared" si="36"/>
        <v>0.0254</v>
      </c>
      <c r="D424" s="22">
        <f t="shared" si="35"/>
        <v>0</v>
      </c>
      <c r="E424" s="19">
        <f>IF($D424&lt;0.1,0,-PPMT(+Premisas!$C$4,+B424,Premisas!$C$5,$D$3))</f>
        <v>0</v>
      </c>
      <c r="F424" s="19">
        <f t="shared" si="32"/>
        <v>0</v>
      </c>
      <c r="G424" s="23">
        <f t="shared" si="33"/>
        <v>0</v>
      </c>
    </row>
    <row r="425" spans="2:7" ht="12.75">
      <c r="B425" s="20">
        <f t="shared" si="34"/>
        <v>423</v>
      </c>
      <c r="C425" s="21">
        <f t="shared" si="36"/>
        <v>0.0254</v>
      </c>
      <c r="D425" s="22">
        <f t="shared" si="35"/>
        <v>0</v>
      </c>
      <c r="E425" s="19">
        <f>IF($D425&lt;0.1,0,-PPMT(+Premisas!$C$4,+B425,Premisas!$C$5,$D$3))</f>
        <v>0</v>
      </c>
      <c r="F425" s="19">
        <f t="shared" si="32"/>
        <v>0</v>
      </c>
      <c r="G425" s="23">
        <f t="shared" si="33"/>
        <v>0</v>
      </c>
    </row>
    <row r="426" spans="2:7" ht="12.75">
      <c r="B426" s="20">
        <f t="shared" si="34"/>
        <v>424</v>
      </c>
      <c r="C426" s="21">
        <f t="shared" si="36"/>
        <v>0.0254</v>
      </c>
      <c r="D426" s="22">
        <f t="shared" si="35"/>
        <v>0</v>
      </c>
      <c r="E426" s="19">
        <f>IF($D426&lt;0.1,0,-PPMT(+Premisas!$C$4,+B426,Premisas!$C$5,$D$3))</f>
        <v>0</v>
      </c>
      <c r="F426" s="19">
        <f t="shared" si="32"/>
        <v>0</v>
      </c>
      <c r="G426" s="23">
        <f t="shared" si="33"/>
        <v>0</v>
      </c>
    </row>
    <row r="427" spans="2:7" ht="12.75">
      <c r="B427" s="20">
        <f t="shared" si="34"/>
        <v>425</v>
      </c>
      <c r="C427" s="21">
        <f t="shared" si="36"/>
        <v>0.0254</v>
      </c>
      <c r="D427" s="22">
        <f t="shared" si="35"/>
        <v>0</v>
      </c>
      <c r="E427" s="19">
        <f>IF($D427&lt;0.1,0,-PPMT(+Premisas!$C$4,+B427,Premisas!$C$5,$D$3))</f>
        <v>0</v>
      </c>
      <c r="F427" s="19">
        <f t="shared" si="32"/>
        <v>0</v>
      </c>
      <c r="G427" s="23">
        <f t="shared" si="33"/>
        <v>0</v>
      </c>
    </row>
    <row r="428" spans="2:7" ht="12.75">
      <c r="B428" s="20">
        <f t="shared" si="34"/>
        <v>426</v>
      </c>
      <c r="C428" s="21">
        <f t="shared" si="36"/>
        <v>0.0254</v>
      </c>
      <c r="D428" s="22">
        <f t="shared" si="35"/>
        <v>0</v>
      </c>
      <c r="E428" s="19">
        <f>IF($D428&lt;0.1,0,-PPMT(+Premisas!$C$4,+B428,Premisas!$C$5,$D$3))</f>
        <v>0</v>
      </c>
      <c r="F428" s="19">
        <f t="shared" si="32"/>
        <v>0</v>
      </c>
      <c r="G428" s="23">
        <f t="shared" si="33"/>
        <v>0</v>
      </c>
    </row>
    <row r="429" spans="2:7" ht="12.75">
      <c r="B429" s="20">
        <f t="shared" si="34"/>
        <v>427</v>
      </c>
      <c r="C429" s="21">
        <f t="shared" si="36"/>
        <v>0.0254</v>
      </c>
      <c r="D429" s="22">
        <f t="shared" si="35"/>
        <v>0</v>
      </c>
      <c r="E429" s="19">
        <f>IF($D429&lt;0.1,0,-PPMT(+Premisas!$C$4,+B429,Premisas!$C$5,$D$3))</f>
        <v>0</v>
      </c>
      <c r="F429" s="19">
        <f t="shared" si="32"/>
        <v>0</v>
      </c>
      <c r="G429" s="23">
        <f t="shared" si="33"/>
        <v>0</v>
      </c>
    </row>
    <row r="430" spans="2:7" ht="12.75">
      <c r="B430" s="20">
        <f t="shared" si="34"/>
        <v>428</v>
      </c>
      <c r="C430" s="21">
        <f t="shared" si="36"/>
        <v>0.0254</v>
      </c>
      <c r="D430" s="22">
        <f t="shared" si="35"/>
        <v>0</v>
      </c>
      <c r="E430" s="19">
        <f>IF($D430&lt;0.1,0,-PPMT(+Premisas!$C$4,+B430,Premisas!$C$5,$D$3))</f>
        <v>0</v>
      </c>
      <c r="F430" s="19">
        <f t="shared" si="32"/>
        <v>0</v>
      </c>
      <c r="G430" s="23">
        <f t="shared" si="33"/>
        <v>0</v>
      </c>
    </row>
    <row r="431" spans="2:7" ht="12.75">
      <c r="B431" s="20">
        <f t="shared" si="34"/>
        <v>429</v>
      </c>
      <c r="C431" s="21">
        <f t="shared" si="36"/>
        <v>0.0254</v>
      </c>
      <c r="D431" s="22">
        <f t="shared" si="35"/>
        <v>0</v>
      </c>
      <c r="E431" s="19">
        <f>IF($D431&lt;0.1,0,-PPMT(+Premisas!$C$4,+B431,Premisas!$C$5,$D$3))</f>
        <v>0</v>
      </c>
      <c r="F431" s="19">
        <f t="shared" si="32"/>
        <v>0</v>
      </c>
      <c r="G431" s="23">
        <f t="shared" si="33"/>
        <v>0</v>
      </c>
    </row>
    <row r="432" spans="2:7" ht="12.75">
      <c r="B432" s="20">
        <f t="shared" si="34"/>
        <v>430</v>
      </c>
      <c r="C432" s="21">
        <f t="shared" si="36"/>
        <v>0.0254</v>
      </c>
      <c r="D432" s="22">
        <f t="shared" si="35"/>
        <v>0</v>
      </c>
      <c r="E432" s="19">
        <f>IF($D432&lt;0.1,0,-PPMT(+Premisas!$C$4,+B432,Premisas!$C$5,$D$3))</f>
        <v>0</v>
      </c>
      <c r="F432" s="19">
        <f t="shared" si="32"/>
        <v>0</v>
      </c>
      <c r="G432" s="23">
        <f t="shared" si="33"/>
        <v>0</v>
      </c>
    </row>
    <row r="433" spans="2:7" ht="12.75">
      <c r="B433" s="20">
        <f t="shared" si="34"/>
        <v>431</v>
      </c>
      <c r="C433" s="21">
        <f t="shared" si="36"/>
        <v>0.0254</v>
      </c>
      <c r="D433" s="22">
        <f t="shared" si="35"/>
        <v>0</v>
      </c>
      <c r="E433" s="19">
        <f>IF($D433&lt;0.1,0,-PPMT(+Premisas!$C$4,+B433,Premisas!$C$5,$D$3))</f>
        <v>0</v>
      </c>
      <c r="F433" s="19">
        <f t="shared" si="32"/>
        <v>0</v>
      </c>
      <c r="G433" s="23">
        <f t="shared" si="33"/>
        <v>0</v>
      </c>
    </row>
    <row r="434" spans="2:7" ht="12.75">
      <c r="B434" s="24">
        <f t="shared" si="34"/>
        <v>432</v>
      </c>
      <c r="C434" s="25">
        <f t="shared" si="36"/>
        <v>0.0254</v>
      </c>
      <c r="D434" s="26">
        <f t="shared" si="35"/>
        <v>0</v>
      </c>
      <c r="E434" s="27">
        <f>IF($D434&lt;0.1,0,-PPMT(+Premisas!$C$4,+B434,Premisas!$C$5,$D$3))</f>
        <v>0</v>
      </c>
      <c r="F434" s="27">
        <f t="shared" si="32"/>
        <v>0</v>
      </c>
      <c r="G434" s="28">
        <f t="shared" si="33"/>
        <v>0</v>
      </c>
    </row>
    <row r="435" spans="2:7" ht="12.75">
      <c r="B435" s="14">
        <f t="shared" si="34"/>
        <v>433</v>
      </c>
      <c r="C435" s="29">
        <f t="shared" si="36"/>
        <v>0.0254</v>
      </c>
      <c r="D435" s="16">
        <f t="shared" si="35"/>
        <v>0</v>
      </c>
      <c r="E435" s="17">
        <f>IF($D435&lt;0.1,0,-PPMT(+Premisas!$C$4,+B435,Premisas!$C$5,$D$3))</f>
        <v>0</v>
      </c>
      <c r="F435" s="17">
        <f t="shared" si="32"/>
        <v>0</v>
      </c>
      <c r="G435" s="18">
        <f t="shared" si="33"/>
        <v>0</v>
      </c>
    </row>
    <row r="436" spans="2:7" ht="12.75">
      <c r="B436" s="20">
        <f t="shared" si="34"/>
        <v>434</v>
      </c>
      <c r="C436" s="21">
        <f t="shared" si="36"/>
        <v>0.0254</v>
      </c>
      <c r="D436" s="22">
        <f t="shared" si="35"/>
        <v>0</v>
      </c>
      <c r="E436" s="19">
        <f>IF($D436&lt;0.1,0,-PPMT(+Premisas!$C$4,+B436,Premisas!$C$5,$D$3))</f>
        <v>0</v>
      </c>
      <c r="F436" s="19">
        <f t="shared" si="32"/>
        <v>0</v>
      </c>
      <c r="G436" s="23">
        <f t="shared" si="33"/>
        <v>0</v>
      </c>
    </row>
    <row r="437" spans="2:7" ht="12.75">
      <c r="B437" s="20">
        <f t="shared" si="34"/>
        <v>435</v>
      </c>
      <c r="C437" s="21">
        <f t="shared" si="36"/>
        <v>0.0254</v>
      </c>
      <c r="D437" s="22">
        <f t="shared" si="35"/>
        <v>0</v>
      </c>
      <c r="E437" s="19">
        <f>IF($D437&lt;0.1,0,-PPMT(+Premisas!$C$4,+B437,Premisas!$C$5,$D$3))</f>
        <v>0</v>
      </c>
      <c r="F437" s="19">
        <f t="shared" si="32"/>
        <v>0</v>
      </c>
      <c r="G437" s="23">
        <f t="shared" si="33"/>
        <v>0</v>
      </c>
    </row>
    <row r="438" spans="2:7" ht="12.75">
      <c r="B438" s="20">
        <f t="shared" si="34"/>
        <v>436</v>
      </c>
      <c r="C438" s="21">
        <f t="shared" si="36"/>
        <v>0.0254</v>
      </c>
      <c r="D438" s="22">
        <f t="shared" si="35"/>
        <v>0</v>
      </c>
      <c r="E438" s="19">
        <f>IF($D438&lt;0.1,0,-PPMT(+Premisas!$C$4,+B438,Premisas!$C$5,$D$3))</f>
        <v>0</v>
      </c>
      <c r="F438" s="19">
        <f t="shared" si="32"/>
        <v>0</v>
      </c>
      <c r="G438" s="23">
        <f t="shared" si="33"/>
        <v>0</v>
      </c>
    </row>
    <row r="439" spans="2:7" ht="12.75">
      <c r="B439" s="20">
        <f t="shared" si="34"/>
        <v>437</v>
      </c>
      <c r="C439" s="21">
        <f t="shared" si="36"/>
        <v>0.0254</v>
      </c>
      <c r="D439" s="22">
        <f t="shared" si="35"/>
        <v>0</v>
      </c>
      <c r="E439" s="19">
        <f>IF($D439&lt;0.1,0,-PPMT(+Premisas!$C$4,+B439,Premisas!$C$5,$D$3))</f>
        <v>0</v>
      </c>
      <c r="F439" s="19">
        <f t="shared" si="32"/>
        <v>0</v>
      </c>
      <c r="G439" s="23">
        <f t="shared" si="33"/>
        <v>0</v>
      </c>
    </row>
    <row r="440" spans="2:7" ht="12.75">
      <c r="B440" s="20">
        <f t="shared" si="34"/>
        <v>438</v>
      </c>
      <c r="C440" s="21">
        <f t="shared" si="36"/>
        <v>0.0254</v>
      </c>
      <c r="D440" s="22">
        <f t="shared" si="35"/>
        <v>0</v>
      </c>
      <c r="E440" s="19">
        <f>IF($D440&lt;0.1,0,-PPMT(+Premisas!$C$4,+B440,Premisas!$C$5,$D$3))</f>
        <v>0</v>
      </c>
      <c r="F440" s="19">
        <f t="shared" si="32"/>
        <v>0</v>
      </c>
      <c r="G440" s="23">
        <f t="shared" si="33"/>
        <v>0</v>
      </c>
    </row>
    <row r="441" spans="2:7" ht="12.75">
      <c r="B441" s="20">
        <f t="shared" si="34"/>
        <v>439</v>
      </c>
      <c r="C441" s="21">
        <f t="shared" si="36"/>
        <v>0.0254</v>
      </c>
      <c r="D441" s="22">
        <f t="shared" si="35"/>
        <v>0</v>
      </c>
      <c r="E441" s="19">
        <f>IF($D441&lt;0.1,0,-PPMT(+Premisas!$C$4,+B441,Premisas!$C$5,$D$3))</f>
        <v>0</v>
      </c>
      <c r="F441" s="19">
        <f t="shared" si="32"/>
        <v>0</v>
      </c>
      <c r="G441" s="23">
        <f t="shared" si="33"/>
        <v>0</v>
      </c>
    </row>
    <row r="442" spans="2:7" ht="12.75">
      <c r="B442" s="20">
        <f t="shared" si="34"/>
        <v>440</v>
      </c>
      <c r="C442" s="21">
        <f t="shared" si="36"/>
        <v>0.0254</v>
      </c>
      <c r="D442" s="22">
        <f t="shared" si="35"/>
        <v>0</v>
      </c>
      <c r="E442" s="19">
        <f>IF($D442&lt;0.1,0,-PPMT(+Premisas!$C$4,+B442,Premisas!$C$5,$D$3))</f>
        <v>0</v>
      </c>
      <c r="F442" s="19">
        <f t="shared" si="32"/>
        <v>0</v>
      </c>
      <c r="G442" s="23">
        <f t="shared" si="33"/>
        <v>0</v>
      </c>
    </row>
    <row r="443" spans="2:7" ht="12.75">
      <c r="B443" s="20">
        <f t="shared" si="34"/>
        <v>441</v>
      </c>
      <c r="C443" s="21">
        <f t="shared" si="36"/>
        <v>0.0254</v>
      </c>
      <c r="D443" s="22">
        <f t="shared" si="35"/>
        <v>0</v>
      </c>
      <c r="E443" s="19">
        <f>IF($D443&lt;0.1,0,-PPMT(+Premisas!$C$4,+B443,Premisas!$C$5,$D$3))</f>
        <v>0</v>
      </c>
      <c r="F443" s="19">
        <f t="shared" si="32"/>
        <v>0</v>
      </c>
      <c r="G443" s="23">
        <f t="shared" si="33"/>
        <v>0</v>
      </c>
    </row>
    <row r="444" spans="2:7" ht="12.75">
      <c r="B444" s="20">
        <f t="shared" si="34"/>
        <v>442</v>
      </c>
      <c r="C444" s="21">
        <f t="shared" si="36"/>
        <v>0.0254</v>
      </c>
      <c r="D444" s="22">
        <f t="shared" si="35"/>
        <v>0</v>
      </c>
      <c r="E444" s="19">
        <f>IF($D444&lt;0.1,0,-PPMT(+Premisas!$C$4,+B444,Premisas!$C$5,$D$3))</f>
        <v>0</v>
      </c>
      <c r="F444" s="19">
        <f t="shared" si="32"/>
        <v>0</v>
      </c>
      <c r="G444" s="23">
        <f t="shared" si="33"/>
        <v>0</v>
      </c>
    </row>
    <row r="445" spans="2:7" ht="12.75">
      <c r="B445" s="20">
        <f t="shared" si="34"/>
        <v>443</v>
      </c>
      <c r="C445" s="21">
        <f t="shared" si="36"/>
        <v>0.0254</v>
      </c>
      <c r="D445" s="22">
        <f t="shared" si="35"/>
        <v>0</v>
      </c>
      <c r="E445" s="19">
        <f>IF($D445&lt;0.1,0,-PPMT(+Premisas!$C$4,+B445,Premisas!$C$5,$D$3))</f>
        <v>0</v>
      </c>
      <c r="F445" s="19">
        <f t="shared" si="32"/>
        <v>0</v>
      </c>
      <c r="G445" s="23">
        <f t="shared" si="33"/>
        <v>0</v>
      </c>
    </row>
    <row r="446" spans="2:7" ht="12.75">
      <c r="B446" s="24">
        <f t="shared" si="34"/>
        <v>444</v>
      </c>
      <c r="C446" s="25">
        <f t="shared" si="36"/>
        <v>0.0254</v>
      </c>
      <c r="D446" s="26">
        <f t="shared" si="35"/>
        <v>0</v>
      </c>
      <c r="E446" s="27">
        <f>IF($D446&lt;0.1,0,-PPMT(+Premisas!$C$4,+B446,Premisas!$C$5,$D$3))</f>
        <v>0</v>
      </c>
      <c r="F446" s="27">
        <f t="shared" si="32"/>
        <v>0</v>
      </c>
      <c r="G446" s="28">
        <f t="shared" si="33"/>
        <v>0</v>
      </c>
    </row>
    <row r="447" spans="2:7" ht="12.75">
      <c r="B447" s="14">
        <f t="shared" si="34"/>
        <v>445</v>
      </c>
      <c r="C447" s="29">
        <f t="shared" si="36"/>
        <v>0.0254</v>
      </c>
      <c r="D447" s="16">
        <f t="shared" si="35"/>
        <v>0</v>
      </c>
      <c r="E447" s="17">
        <f>IF($D447&lt;0.1,0,-PPMT(+Premisas!$C$4,+B447,Premisas!$C$5,$D$3))</f>
        <v>0</v>
      </c>
      <c r="F447" s="17">
        <f t="shared" si="32"/>
        <v>0</v>
      </c>
      <c r="G447" s="18">
        <f t="shared" si="33"/>
        <v>0</v>
      </c>
    </row>
    <row r="448" spans="2:7" ht="12.75">
      <c r="B448" s="20">
        <f t="shared" si="34"/>
        <v>446</v>
      </c>
      <c r="C448" s="21">
        <f t="shared" si="36"/>
        <v>0.0254</v>
      </c>
      <c r="D448" s="22">
        <f t="shared" si="35"/>
        <v>0</v>
      </c>
      <c r="E448" s="19">
        <f>IF($D448&lt;0.1,0,-PPMT(+Premisas!$C$4,+B448,Premisas!$C$5,$D$3))</f>
        <v>0</v>
      </c>
      <c r="F448" s="19">
        <f t="shared" si="32"/>
        <v>0</v>
      </c>
      <c r="G448" s="23">
        <f t="shared" si="33"/>
        <v>0</v>
      </c>
    </row>
    <row r="449" spans="2:7" ht="12.75">
      <c r="B449" s="20">
        <f t="shared" si="34"/>
        <v>447</v>
      </c>
      <c r="C449" s="21">
        <f t="shared" si="36"/>
        <v>0.0254</v>
      </c>
      <c r="D449" s="22">
        <f t="shared" si="35"/>
        <v>0</v>
      </c>
      <c r="E449" s="19">
        <f>IF($D449&lt;0.1,0,-PPMT(+Premisas!$C$4,+B449,Premisas!$C$5,$D$3))</f>
        <v>0</v>
      </c>
      <c r="F449" s="19">
        <f t="shared" si="32"/>
        <v>0</v>
      </c>
      <c r="G449" s="23">
        <f t="shared" si="33"/>
        <v>0</v>
      </c>
    </row>
    <row r="450" spans="2:7" ht="12.75">
      <c r="B450" s="20">
        <f t="shared" si="34"/>
        <v>448</v>
      </c>
      <c r="C450" s="21">
        <f t="shared" si="36"/>
        <v>0.0254</v>
      </c>
      <c r="D450" s="22">
        <f t="shared" si="35"/>
        <v>0</v>
      </c>
      <c r="E450" s="19">
        <f>IF($D450&lt;0.1,0,-PPMT(+Premisas!$C$4,+B450,Premisas!$C$5,$D$3))</f>
        <v>0</v>
      </c>
      <c r="F450" s="19">
        <f t="shared" si="32"/>
        <v>0</v>
      </c>
      <c r="G450" s="23">
        <f t="shared" si="33"/>
        <v>0</v>
      </c>
    </row>
    <row r="451" spans="2:7" ht="12.75">
      <c r="B451" s="20">
        <f t="shared" si="34"/>
        <v>449</v>
      </c>
      <c r="C451" s="21">
        <f t="shared" si="36"/>
        <v>0.0254</v>
      </c>
      <c r="D451" s="22">
        <f t="shared" si="35"/>
        <v>0</v>
      </c>
      <c r="E451" s="19">
        <f>IF($D451&lt;0.1,0,-PPMT(+Premisas!$C$4,+B451,Premisas!$C$5,$D$3))</f>
        <v>0</v>
      </c>
      <c r="F451" s="19">
        <f aca="true" t="shared" si="37" ref="F451:F514">D451*C451/12</f>
        <v>0</v>
      </c>
      <c r="G451" s="23">
        <f aca="true" t="shared" si="38" ref="G451:G514">E451+F451</f>
        <v>0</v>
      </c>
    </row>
    <row r="452" spans="2:7" ht="12.75">
      <c r="B452" s="20">
        <f aca="true" t="shared" si="39" ref="B452:B515">+B451+1</f>
        <v>450</v>
      </c>
      <c r="C452" s="21">
        <f t="shared" si="36"/>
        <v>0.0254</v>
      </c>
      <c r="D452" s="22">
        <f aca="true" t="shared" si="40" ref="D452:D515">+D451-E451</f>
        <v>0</v>
      </c>
      <c r="E452" s="19">
        <f>IF($D452&lt;0.1,0,-PPMT(+Premisas!$C$4,+B452,Premisas!$C$5,$D$3))</f>
        <v>0</v>
      </c>
      <c r="F452" s="19">
        <f t="shared" si="37"/>
        <v>0</v>
      </c>
      <c r="G452" s="23">
        <f t="shared" si="38"/>
        <v>0</v>
      </c>
    </row>
    <row r="453" spans="2:7" ht="12.75">
      <c r="B453" s="20">
        <f t="shared" si="39"/>
        <v>451</v>
      </c>
      <c r="C453" s="21">
        <f t="shared" si="36"/>
        <v>0.0254</v>
      </c>
      <c r="D453" s="22">
        <f t="shared" si="40"/>
        <v>0</v>
      </c>
      <c r="E453" s="19">
        <f>IF($D453&lt;0.1,0,-PPMT(+Premisas!$C$4,+B453,Premisas!$C$5,$D$3))</f>
        <v>0</v>
      </c>
      <c r="F453" s="19">
        <f t="shared" si="37"/>
        <v>0</v>
      </c>
      <c r="G453" s="23">
        <f t="shared" si="38"/>
        <v>0</v>
      </c>
    </row>
    <row r="454" spans="2:7" ht="12.75">
      <c r="B454" s="20">
        <f t="shared" si="39"/>
        <v>452</v>
      </c>
      <c r="C454" s="21">
        <f t="shared" si="36"/>
        <v>0.0254</v>
      </c>
      <c r="D454" s="22">
        <f t="shared" si="40"/>
        <v>0</v>
      </c>
      <c r="E454" s="19">
        <f>IF($D454&lt;0.1,0,-PPMT(+Premisas!$C$4,+B454,Premisas!$C$5,$D$3))</f>
        <v>0</v>
      </c>
      <c r="F454" s="19">
        <f t="shared" si="37"/>
        <v>0</v>
      </c>
      <c r="G454" s="23">
        <f t="shared" si="38"/>
        <v>0</v>
      </c>
    </row>
    <row r="455" spans="2:7" ht="12.75">
      <c r="B455" s="20">
        <f t="shared" si="39"/>
        <v>453</v>
      </c>
      <c r="C455" s="21">
        <f t="shared" si="36"/>
        <v>0.0254</v>
      </c>
      <c r="D455" s="22">
        <f t="shared" si="40"/>
        <v>0</v>
      </c>
      <c r="E455" s="19">
        <f>IF($D455&lt;0.1,0,-PPMT(+Premisas!$C$4,+B455,Premisas!$C$5,$D$3))</f>
        <v>0</v>
      </c>
      <c r="F455" s="19">
        <f t="shared" si="37"/>
        <v>0</v>
      </c>
      <c r="G455" s="23">
        <f t="shared" si="38"/>
        <v>0</v>
      </c>
    </row>
    <row r="456" spans="2:7" ht="12.75">
      <c r="B456" s="20">
        <f t="shared" si="39"/>
        <v>454</v>
      </c>
      <c r="C456" s="21">
        <f t="shared" si="36"/>
        <v>0.0254</v>
      </c>
      <c r="D456" s="22">
        <f t="shared" si="40"/>
        <v>0</v>
      </c>
      <c r="E456" s="19">
        <f>IF($D456&lt;0.1,0,-PPMT(+Premisas!$C$4,+B456,Premisas!$C$5,$D$3))</f>
        <v>0</v>
      </c>
      <c r="F456" s="19">
        <f t="shared" si="37"/>
        <v>0</v>
      </c>
      <c r="G456" s="23">
        <f t="shared" si="38"/>
        <v>0</v>
      </c>
    </row>
    <row r="457" spans="2:7" ht="12.75">
      <c r="B457" s="20">
        <f t="shared" si="39"/>
        <v>455</v>
      </c>
      <c r="C457" s="21">
        <f t="shared" si="36"/>
        <v>0.0254</v>
      </c>
      <c r="D457" s="22">
        <f t="shared" si="40"/>
        <v>0</v>
      </c>
      <c r="E457" s="19">
        <f>IF($D457&lt;0.1,0,-PPMT(+Premisas!$C$4,+B457,Premisas!$C$5,$D$3))</f>
        <v>0</v>
      </c>
      <c r="F457" s="19">
        <f t="shared" si="37"/>
        <v>0</v>
      </c>
      <c r="G457" s="23">
        <f t="shared" si="38"/>
        <v>0</v>
      </c>
    </row>
    <row r="458" spans="2:7" ht="12.75">
      <c r="B458" s="24">
        <f t="shared" si="39"/>
        <v>456</v>
      </c>
      <c r="C458" s="25">
        <f t="shared" si="36"/>
        <v>0.0254</v>
      </c>
      <c r="D458" s="26">
        <f t="shared" si="40"/>
        <v>0</v>
      </c>
      <c r="E458" s="27">
        <f>IF($D458&lt;0.1,0,-PPMT(+Premisas!$C$4,+B458,Premisas!$C$5,$D$3))</f>
        <v>0</v>
      </c>
      <c r="F458" s="27">
        <f t="shared" si="37"/>
        <v>0</v>
      </c>
      <c r="G458" s="28">
        <f t="shared" si="38"/>
        <v>0</v>
      </c>
    </row>
    <row r="459" spans="2:7" ht="12.75">
      <c r="B459" s="14">
        <f t="shared" si="39"/>
        <v>457</v>
      </c>
      <c r="C459" s="29">
        <f t="shared" si="36"/>
        <v>0.0254</v>
      </c>
      <c r="D459" s="16">
        <f t="shared" si="40"/>
        <v>0</v>
      </c>
      <c r="E459" s="17">
        <f>IF($D459&lt;0.1,0,-PPMT(+Premisas!$C$4,+B459,Premisas!$C$5,$D$3))</f>
        <v>0</v>
      </c>
      <c r="F459" s="17">
        <f t="shared" si="37"/>
        <v>0</v>
      </c>
      <c r="G459" s="18">
        <f t="shared" si="38"/>
        <v>0</v>
      </c>
    </row>
    <row r="460" spans="2:7" ht="12.75">
      <c r="B460" s="20">
        <f t="shared" si="39"/>
        <v>458</v>
      </c>
      <c r="C460" s="21">
        <f t="shared" si="36"/>
        <v>0.0254</v>
      </c>
      <c r="D460" s="22">
        <f t="shared" si="40"/>
        <v>0</v>
      </c>
      <c r="E460" s="19">
        <f>IF($D460&lt;0.1,0,-PPMT(+Premisas!$C$4,+B460,Premisas!$C$5,$D$3))</f>
        <v>0</v>
      </c>
      <c r="F460" s="19">
        <f t="shared" si="37"/>
        <v>0</v>
      </c>
      <c r="G460" s="23">
        <f t="shared" si="38"/>
        <v>0</v>
      </c>
    </row>
    <row r="461" spans="2:7" ht="12.75">
      <c r="B461" s="20">
        <f t="shared" si="39"/>
        <v>459</v>
      </c>
      <c r="C461" s="21">
        <f t="shared" si="36"/>
        <v>0.0254</v>
      </c>
      <c r="D461" s="22">
        <f t="shared" si="40"/>
        <v>0</v>
      </c>
      <c r="E461" s="19">
        <f>IF($D461&lt;0.1,0,-PPMT(+Premisas!$C$4,+B461,Premisas!$C$5,$D$3))</f>
        <v>0</v>
      </c>
      <c r="F461" s="19">
        <f t="shared" si="37"/>
        <v>0</v>
      </c>
      <c r="G461" s="23">
        <f t="shared" si="38"/>
        <v>0</v>
      </c>
    </row>
    <row r="462" spans="2:7" ht="12.75">
      <c r="B462" s="20">
        <f t="shared" si="39"/>
        <v>460</v>
      </c>
      <c r="C462" s="21">
        <f t="shared" si="36"/>
        <v>0.0254</v>
      </c>
      <c r="D462" s="22">
        <f t="shared" si="40"/>
        <v>0</v>
      </c>
      <c r="E462" s="19">
        <f>IF($D462&lt;0.1,0,-PPMT(+Premisas!$C$4,+B462,Premisas!$C$5,$D$3))</f>
        <v>0</v>
      </c>
      <c r="F462" s="19">
        <f t="shared" si="37"/>
        <v>0</v>
      </c>
      <c r="G462" s="23">
        <f t="shared" si="38"/>
        <v>0</v>
      </c>
    </row>
    <row r="463" spans="2:7" ht="12.75">
      <c r="B463" s="20">
        <f t="shared" si="39"/>
        <v>461</v>
      </c>
      <c r="C463" s="21">
        <f t="shared" si="36"/>
        <v>0.0254</v>
      </c>
      <c r="D463" s="22">
        <f t="shared" si="40"/>
        <v>0</v>
      </c>
      <c r="E463" s="19">
        <f>IF($D463&lt;0.1,0,-PPMT(+Premisas!$C$4,+B463,Premisas!$C$5,$D$3))</f>
        <v>0</v>
      </c>
      <c r="F463" s="19">
        <f t="shared" si="37"/>
        <v>0</v>
      </c>
      <c r="G463" s="23">
        <f t="shared" si="38"/>
        <v>0</v>
      </c>
    </row>
    <row r="464" spans="2:7" ht="12.75">
      <c r="B464" s="20">
        <f t="shared" si="39"/>
        <v>462</v>
      </c>
      <c r="C464" s="21">
        <f t="shared" si="36"/>
        <v>0.0254</v>
      </c>
      <c r="D464" s="22">
        <f t="shared" si="40"/>
        <v>0</v>
      </c>
      <c r="E464" s="19">
        <f>IF($D464&lt;0.1,0,-PPMT(+Premisas!$C$4,+B464,Premisas!$C$5,$D$3))</f>
        <v>0</v>
      </c>
      <c r="F464" s="19">
        <f t="shared" si="37"/>
        <v>0</v>
      </c>
      <c r="G464" s="23">
        <f t="shared" si="38"/>
        <v>0</v>
      </c>
    </row>
    <row r="465" spans="2:7" ht="12.75">
      <c r="B465" s="20">
        <f t="shared" si="39"/>
        <v>463</v>
      </c>
      <c r="C465" s="21">
        <f t="shared" si="36"/>
        <v>0.0254</v>
      </c>
      <c r="D465" s="22">
        <f t="shared" si="40"/>
        <v>0</v>
      </c>
      <c r="E465" s="19">
        <f>IF($D465&lt;0.1,0,-PPMT(+Premisas!$C$4,+B465,Premisas!$C$5,$D$3))</f>
        <v>0</v>
      </c>
      <c r="F465" s="19">
        <f t="shared" si="37"/>
        <v>0</v>
      </c>
      <c r="G465" s="23">
        <f t="shared" si="38"/>
        <v>0</v>
      </c>
    </row>
    <row r="466" spans="2:7" ht="12.75">
      <c r="B466" s="20">
        <f t="shared" si="39"/>
        <v>464</v>
      </c>
      <c r="C466" s="21">
        <f t="shared" si="36"/>
        <v>0.0254</v>
      </c>
      <c r="D466" s="22">
        <f t="shared" si="40"/>
        <v>0</v>
      </c>
      <c r="E466" s="19">
        <f>IF($D466&lt;0.1,0,-PPMT(+Premisas!$C$4,+B466,Premisas!$C$5,$D$3))</f>
        <v>0</v>
      </c>
      <c r="F466" s="19">
        <f t="shared" si="37"/>
        <v>0</v>
      </c>
      <c r="G466" s="23">
        <f t="shared" si="38"/>
        <v>0</v>
      </c>
    </row>
    <row r="467" spans="2:7" ht="12.75">
      <c r="B467" s="20">
        <f t="shared" si="39"/>
        <v>465</v>
      </c>
      <c r="C467" s="21">
        <f t="shared" si="36"/>
        <v>0.0254</v>
      </c>
      <c r="D467" s="22">
        <f t="shared" si="40"/>
        <v>0</v>
      </c>
      <c r="E467" s="19">
        <f>IF($D467&lt;0.1,0,-PPMT(+Premisas!$C$4,+B467,Premisas!$C$5,$D$3))</f>
        <v>0</v>
      </c>
      <c r="F467" s="19">
        <f t="shared" si="37"/>
        <v>0</v>
      </c>
      <c r="G467" s="23">
        <f t="shared" si="38"/>
        <v>0</v>
      </c>
    </row>
    <row r="468" spans="2:7" ht="12.75">
      <c r="B468" s="20">
        <f t="shared" si="39"/>
        <v>466</v>
      </c>
      <c r="C468" s="21">
        <f t="shared" si="36"/>
        <v>0.0254</v>
      </c>
      <c r="D468" s="22">
        <f t="shared" si="40"/>
        <v>0</v>
      </c>
      <c r="E468" s="19">
        <f>IF($D468&lt;0.1,0,-PPMT(+Premisas!$C$4,+B468,Premisas!$C$5,$D$3))</f>
        <v>0</v>
      </c>
      <c r="F468" s="19">
        <f t="shared" si="37"/>
        <v>0</v>
      </c>
      <c r="G468" s="23">
        <f t="shared" si="38"/>
        <v>0</v>
      </c>
    </row>
    <row r="469" spans="2:7" ht="12.75">
      <c r="B469" s="20">
        <f t="shared" si="39"/>
        <v>467</v>
      </c>
      <c r="C469" s="21">
        <f t="shared" si="36"/>
        <v>0.0254</v>
      </c>
      <c r="D469" s="22">
        <f t="shared" si="40"/>
        <v>0</v>
      </c>
      <c r="E469" s="19">
        <f>IF($D469&lt;0.1,0,-PPMT(+Premisas!$C$4,+B469,Premisas!$C$5,$D$3))</f>
        <v>0</v>
      </c>
      <c r="F469" s="19">
        <f t="shared" si="37"/>
        <v>0</v>
      </c>
      <c r="G469" s="23">
        <f t="shared" si="38"/>
        <v>0</v>
      </c>
    </row>
    <row r="470" spans="2:7" ht="12.75">
      <c r="B470" s="24">
        <f t="shared" si="39"/>
        <v>468</v>
      </c>
      <c r="C470" s="25">
        <f t="shared" si="36"/>
        <v>0.0254</v>
      </c>
      <c r="D470" s="26">
        <f t="shared" si="40"/>
        <v>0</v>
      </c>
      <c r="E470" s="27">
        <f>IF($D470&lt;0.1,0,-PPMT(+Premisas!$C$4,+B470,Premisas!$C$5,$D$3))</f>
        <v>0</v>
      </c>
      <c r="F470" s="27">
        <f t="shared" si="37"/>
        <v>0</v>
      </c>
      <c r="G470" s="28">
        <f t="shared" si="38"/>
        <v>0</v>
      </c>
    </row>
    <row r="471" spans="2:7" ht="12.75">
      <c r="B471" s="14">
        <f t="shared" si="39"/>
        <v>469</v>
      </c>
      <c r="C471" s="29">
        <f t="shared" si="36"/>
        <v>0.0254</v>
      </c>
      <c r="D471" s="16">
        <f t="shared" si="40"/>
        <v>0</v>
      </c>
      <c r="E471" s="17">
        <f>IF($D471&lt;0.1,0,-PPMT(+Premisas!$C$4,+B471,Premisas!$C$5,$D$3))</f>
        <v>0</v>
      </c>
      <c r="F471" s="17">
        <f t="shared" si="37"/>
        <v>0</v>
      </c>
      <c r="G471" s="18">
        <f t="shared" si="38"/>
        <v>0</v>
      </c>
    </row>
    <row r="472" spans="2:7" ht="12.75">
      <c r="B472" s="20">
        <f t="shared" si="39"/>
        <v>470</v>
      </c>
      <c r="C472" s="21">
        <f t="shared" si="36"/>
        <v>0.0254</v>
      </c>
      <c r="D472" s="22">
        <f t="shared" si="40"/>
        <v>0</v>
      </c>
      <c r="E472" s="19">
        <f>IF($D472&lt;0.1,0,-PPMT(+Premisas!$C$4,+B472,Premisas!$C$5,$D$3))</f>
        <v>0</v>
      </c>
      <c r="F472" s="19">
        <f t="shared" si="37"/>
        <v>0</v>
      </c>
      <c r="G472" s="23">
        <f t="shared" si="38"/>
        <v>0</v>
      </c>
    </row>
    <row r="473" spans="2:7" ht="12.75">
      <c r="B473" s="20">
        <f t="shared" si="39"/>
        <v>471</v>
      </c>
      <c r="C473" s="21">
        <f t="shared" si="36"/>
        <v>0.0254</v>
      </c>
      <c r="D473" s="22">
        <f t="shared" si="40"/>
        <v>0</v>
      </c>
      <c r="E473" s="19">
        <f>IF($D473&lt;0.1,0,-PPMT(+Premisas!$C$4,+B473,Premisas!$C$5,$D$3))</f>
        <v>0</v>
      </c>
      <c r="F473" s="19">
        <f t="shared" si="37"/>
        <v>0</v>
      </c>
      <c r="G473" s="23">
        <f t="shared" si="38"/>
        <v>0</v>
      </c>
    </row>
    <row r="474" spans="2:7" ht="12.75">
      <c r="B474" s="20">
        <f t="shared" si="39"/>
        <v>472</v>
      </c>
      <c r="C474" s="21">
        <f t="shared" si="36"/>
        <v>0.0254</v>
      </c>
      <c r="D474" s="22">
        <f t="shared" si="40"/>
        <v>0</v>
      </c>
      <c r="E474" s="19">
        <f>IF($D474&lt;0.1,0,-PPMT(+Premisas!$C$4,+B474,Premisas!$C$5,$D$3))</f>
        <v>0</v>
      </c>
      <c r="F474" s="19">
        <f t="shared" si="37"/>
        <v>0</v>
      </c>
      <c r="G474" s="23">
        <f t="shared" si="38"/>
        <v>0</v>
      </c>
    </row>
    <row r="475" spans="2:7" ht="12.75">
      <c r="B475" s="20">
        <f t="shared" si="39"/>
        <v>473</v>
      </c>
      <c r="C475" s="21">
        <f t="shared" si="36"/>
        <v>0.0254</v>
      </c>
      <c r="D475" s="22">
        <f t="shared" si="40"/>
        <v>0</v>
      </c>
      <c r="E475" s="19">
        <f>IF($D475&lt;0.1,0,-PPMT(+Premisas!$C$4,+B475,Premisas!$C$5,$D$3))</f>
        <v>0</v>
      </c>
      <c r="F475" s="19">
        <f t="shared" si="37"/>
        <v>0</v>
      </c>
      <c r="G475" s="23">
        <f t="shared" si="38"/>
        <v>0</v>
      </c>
    </row>
    <row r="476" spans="2:7" ht="12.75">
      <c r="B476" s="20">
        <f t="shared" si="39"/>
        <v>474</v>
      </c>
      <c r="C476" s="21">
        <f aca="true" t="shared" si="41" ref="C476:C539">+C475</f>
        <v>0.0254</v>
      </c>
      <c r="D476" s="22">
        <f t="shared" si="40"/>
        <v>0</v>
      </c>
      <c r="E476" s="19">
        <f>IF($D476&lt;0.1,0,-PPMT(+Premisas!$C$4,+B476,Premisas!$C$5,$D$3))</f>
        <v>0</v>
      </c>
      <c r="F476" s="19">
        <f t="shared" si="37"/>
        <v>0</v>
      </c>
      <c r="G476" s="23">
        <f t="shared" si="38"/>
        <v>0</v>
      </c>
    </row>
    <row r="477" spans="2:7" ht="12.75">
      <c r="B477" s="20">
        <f t="shared" si="39"/>
        <v>475</v>
      </c>
      <c r="C477" s="21">
        <f t="shared" si="41"/>
        <v>0.0254</v>
      </c>
      <c r="D477" s="22">
        <f t="shared" si="40"/>
        <v>0</v>
      </c>
      <c r="E477" s="19">
        <f>IF($D477&lt;0.1,0,-PPMT(+Premisas!$C$4,+B477,Premisas!$C$5,$D$3))</f>
        <v>0</v>
      </c>
      <c r="F477" s="19">
        <f t="shared" si="37"/>
        <v>0</v>
      </c>
      <c r="G477" s="23">
        <f t="shared" si="38"/>
        <v>0</v>
      </c>
    </row>
    <row r="478" spans="2:7" ht="12.75">
      <c r="B478" s="20">
        <f t="shared" si="39"/>
        <v>476</v>
      </c>
      <c r="C478" s="21">
        <f t="shared" si="41"/>
        <v>0.0254</v>
      </c>
      <c r="D478" s="22">
        <f t="shared" si="40"/>
        <v>0</v>
      </c>
      <c r="E478" s="19">
        <f>IF($D478&lt;0.1,0,-PPMT(+Premisas!$C$4,+B478,Premisas!$C$5,$D$3))</f>
        <v>0</v>
      </c>
      <c r="F478" s="19">
        <f t="shared" si="37"/>
        <v>0</v>
      </c>
      <c r="G478" s="23">
        <f t="shared" si="38"/>
        <v>0</v>
      </c>
    </row>
    <row r="479" spans="2:7" ht="12.75">
      <c r="B479" s="20">
        <f t="shared" si="39"/>
        <v>477</v>
      </c>
      <c r="C479" s="21">
        <f t="shared" si="41"/>
        <v>0.0254</v>
      </c>
      <c r="D479" s="22">
        <f t="shared" si="40"/>
        <v>0</v>
      </c>
      <c r="E479" s="19">
        <f>IF($D479&lt;0.1,0,-PPMT(+Premisas!$C$4,+B479,Premisas!$C$5,$D$3))</f>
        <v>0</v>
      </c>
      <c r="F479" s="19">
        <f t="shared" si="37"/>
        <v>0</v>
      </c>
      <c r="G479" s="23">
        <f t="shared" si="38"/>
        <v>0</v>
      </c>
    </row>
    <row r="480" spans="2:7" ht="12.75">
      <c r="B480" s="20">
        <f t="shared" si="39"/>
        <v>478</v>
      </c>
      <c r="C480" s="21">
        <f t="shared" si="41"/>
        <v>0.0254</v>
      </c>
      <c r="D480" s="22">
        <f t="shared" si="40"/>
        <v>0</v>
      </c>
      <c r="E480" s="19">
        <f>IF($D480&lt;0.1,0,-PPMT(+Premisas!$C$4,+B480,Premisas!$C$5,$D$3))</f>
        <v>0</v>
      </c>
      <c r="F480" s="19">
        <f t="shared" si="37"/>
        <v>0</v>
      </c>
      <c r="G480" s="23">
        <f t="shared" si="38"/>
        <v>0</v>
      </c>
    </row>
    <row r="481" spans="2:7" ht="12.75">
      <c r="B481" s="20">
        <f t="shared" si="39"/>
        <v>479</v>
      </c>
      <c r="C481" s="21">
        <f t="shared" si="41"/>
        <v>0.0254</v>
      </c>
      <c r="D481" s="22">
        <f t="shared" si="40"/>
        <v>0</v>
      </c>
      <c r="E481" s="19">
        <f>IF($D481&lt;0.1,0,-PPMT(+Premisas!$C$4,+B481,Premisas!$C$5,$D$3))</f>
        <v>0</v>
      </c>
      <c r="F481" s="19">
        <f t="shared" si="37"/>
        <v>0</v>
      </c>
      <c r="G481" s="23">
        <f t="shared" si="38"/>
        <v>0</v>
      </c>
    </row>
    <row r="482" spans="2:7" ht="12.75">
      <c r="B482" s="24">
        <f t="shared" si="39"/>
        <v>480</v>
      </c>
      <c r="C482" s="25">
        <f t="shared" si="41"/>
        <v>0.0254</v>
      </c>
      <c r="D482" s="26">
        <f t="shared" si="40"/>
        <v>0</v>
      </c>
      <c r="E482" s="27">
        <f>IF($D482&lt;0.1,0,-PPMT(+Premisas!$C$4,+B482,Premisas!$C$5,$D$3))</f>
        <v>0</v>
      </c>
      <c r="F482" s="27">
        <f t="shared" si="37"/>
        <v>0</v>
      </c>
      <c r="G482" s="28">
        <f t="shared" si="38"/>
        <v>0</v>
      </c>
    </row>
    <row r="483" spans="2:7" ht="12.75">
      <c r="B483" s="14">
        <f t="shared" si="39"/>
        <v>481</v>
      </c>
      <c r="C483" s="29">
        <f t="shared" si="41"/>
        <v>0.0254</v>
      </c>
      <c r="D483" s="16">
        <f t="shared" si="40"/>
        <v>0</v>
      </c>
      <c r="E483" s="17">
        <f>IF($D483&lt;0.1,0,-PPMT(+Premisas!$C$4,+B483,Premisas!$C$5,$D$3))</f>
        <v>0</v>
      </c>
      <c r="F483" s="17">
        <f t="shared" si="37"/>
        <v>0</v>
      </c>
      <c r="G483" s="18">
        <f t="shared" si="38"/>
        <v>0</v>
      </c>
    </row>
    <row r="484" spans="2:7" ht="12.75">
      <c r="B484" s="20">
        <f t="shared" si="39"/>
        <v>482</v>
      </c>
      <c r="C484" s="21">
        <f t="shared" si="41"/>
        <v>0.0254</v>
      </c>
      <c r="D484" s="22">
        <f t="shared" si="40"/>
        <v>0</v>
      </c>
      <c r="E484" s="19">
        <f>IF($D484&lt;0.1,0,-PPMT(+Premisas!$C$4,+B484,Premisas!$C$5,$D$3))</f>
        <v>0</v>
      </c>
      <c r="F484" s="19">
        <f t="shared" si="37"/>
        <v>0</v>
      </c>
      <c r="G484" s="23">
        <f t="shared" si="38"/>
        <v>0</v>
      </c>
    </row>
    <row r="485" spans="2:7" ht="12.75">
      <c r="B485" s="20">
        <f t="shared" si="39"/>
        <v>483</v>
      </c>
      <c r="C485" s="21">
        <f t="shared" si="41"/>
        <v>0.0254</v>
      </c>
      <c r="D485" s="22">
        <f t="shared" si="40"/>
        <v>0</v>
      </c>
      <c r="E485" s="19">
        <f>IF($D485&lt;0.1,0,-PPMT(+Premisas!$C$4,+B485,Premisas!$C$5,$D$3))</f>
        <v>0</v>
      </c>
      <c r="F485" s="19">
        <f t="shared" si="37"/>
        <v>0</v>
      </c>
      <c r="G485" s="23">
        <f t="shared" si="38"/>
        <v>0</v>
      </c>
    </row>
    <row r="486" spans="2:7" ht="12.75">
      <c r="B486" s="20">
        <f t="shared" si="39"/>
        <v>484</v>
      </c>
      <c r="C486" s="21">
        <f t="shared" si="41"/>
        <v>0.0254</v>
      </c>
      <c r="D486" s="22">
        <f t="shared" si="40"/>
        <v>0</v>
      </c>
      <c r="E486" s="19">
        <f>IF($D486&lt;0.1,0,-PPMT(+Premisas!$C$4,+B486,Premisas!$C$5,$D$3))</f>
        <v>0</v>
      </c>
      <c r="F486" s="19">
        <f t="shared" si="37"/>
        <v>0</v>
      </c>
      <c r="G486" s="23">
        <f t="shared" si="38"/>
        <v>0</v>
      </c>
    </row>
    <row r="487" spans="2:7" ht="12.75">
      <c r="B487" s="20">
        <f t="shared" si="39"/>
        <v>485</v>
      </c>
      <c r="C487" s="21">
        <f t="shared" si="41"/>
        <v>0.0254</v>
      </c>
      <c r="D487" s="22">
        <f t="shared" si="40"/>
        <v>0</v>
      </c>
      <c r="E487" s="19">
        <f>IF($D487&lt;0.1,0,-PPMT(+Premisas!$C$4,+B487,Premisas!$C$5,$D$3))</f>
        <v>0</v>
      </c>
      <c r="F487" s="19">
        <f t="shared" si="37"/>
        <v>0</v>
      </c>
      <c r="G487" s="23">
        <f t="shared" si="38"/>
        <v>0</v>
      </c>
    </row>
    <row r="488" spans="2:7" ht="12.75">
      <c r="B488" s="20">
        <f t="shared" si="39"/>
        <v>486</v>
      </c>
      <c r="C488" s="21">
        <f t="shared" si="41"/>
        <v>0.0254</v>
      </c>
      <c r="D488" s="22">
        <f t="shared" si="40"/>
        <v>0</v>
      </c>
      <c r="E488" s="19">
        <f>IF($D488&lt;0.1,0,-PPMT(+Premisas!$C$4,+B488,Premisas!$C$5,$D$3))</f>
        <v>0</v>
      </c>
      <c r="F488" s="19">
        <f t="shared" si="37"/>
        <v>0</v>
      </c>
      <c r="G488" s="23">
        <f t="shared" si="38"/>
        <v>0</v>
      </c>
    </row>
    <row r="489" spans="2:7" ht="12.75">
      <c r="B489" s="20">
        <f t="shared" si="39"/>
        <v>487</v>
      </c>
      <c r="C489" s="21">
        <f t="shared" si="41"/>
        <v>0.0254</v>
      </c>
      <c r="D489" s="22">
        <f t="shared" si="40"/>
        <v>0</v>
      </c>
      <c r="E489" s="19">
        <f>IF($D489&lt;0.1,0,-PPMT(+Premisas!$C$4,+B489,Premisas!$C$5,$D$3))</f>
        <v>0</v>
      </c>
      <c r="F489" s="19">
        <f t="shared" si="37"/>
        <v>0</v>
      </c>
      <c r="G489" s="23">
        <f t="shared" si="38"/>
        <v>0</v>
      </c>
    </row>
    <row r="490" spans="2:7" ht="12.75">
      <c r="B490" s="20">
        <f t="shared" si="39"/>
        <v>488</v>
      </c>
      <c r="C490" s="21">
        <f t="shared" si="41"/>
        <v>0.0254</v>
      </c>
      <c r="D490" s="22">
        <f t="shared" si="40"/>
        <v>0</v>
      </c>
      <c r="E490" s="19">
        <f>IF($D490&lt;0.1,0,-PPMT(+Premisas!$C$4,+B490,Premisas!$C$5,$D$3))</f>
        <v>0</v>
      </c>
      <c r="F490" s="19">
        <f t="shared" si="37"/>
        <v>0</v>
      </c>
      <c r="G490" s="23">
        <f t="shared" si="38"/>
        <v>0</v>
      </c>
    </row>
    <row r="491" spans="2:7" ht="12.75">
      <c r="B491" s="20">
        <f t="shared" si="39"/>
        <v>489</v>
      </c>
      <c r="C491" s="21">
        <f t="shared" si="41"/>
        <v>0.0254</v>
      </c>
      <c r="D491" s="22">
        <f t="shared" si="40"/>
        <v>0</v>
      </c>
      <c r="E491" s="19">
        <f>IF($D491&lt;0.1,0,-PPMT(+Premisas!$C$4,+B491,Premisas!$C$5,$D$3))</f>
        <v>0</v>
      </c>
      <c r="F491" s="19">
        <f t="shared" si="37"/>
        <v>0</v>
      </c>
      <c r="G491" s="23">
        <f t="shared" si="38"/>
        <v>0</v>
      </c>
    </row>
    <row r="492" spans="2:7" ht="12.75">
      <c r="B492" s="20">
        <f t="shared" si="39"/>
        <v>490</v>
      </c>
      <c r="C492" s="21">
        <f t="shared" si="41"/>
        <v>0.0254</v>
      </c>
      <c r="D492" s="22">
        <f t="shared" si="40"/>
        <v>0</v>
      </c>
      <c r="E492" s="19">
        <f>IF($D492&lt;0.1,0,-PPMT(+Premisas!$C$4,+B492,Premisas!$C$5,$D$3))</f>
        <v>0</v>
      </c>
      <c r="F492" s="19">
        <f t="shared" si="37"/>
        <v>0</v>
      </c>
      <c r="G492" s="23">
        <f t="shared" si="38"/>
        <v>0</v>
      </c>
    </row>
    <row r="493" spans="2:7" ht="12.75">
      <c r="B493" s="20">
        <f t="shared" si="39"/>
        <v>491</v>
      </c>
      <c r="C493" s="21">
        <f t="shared" si="41"/>
        <v>0.0254</v>
      </c>
      <c r="D493" s="22">
        <f t="shared" si="40"/>
        <v>0</v>
      </c>
      <c r="E493" s="19">
        <f>IF($D493&lt;0.1,0,-PPMT(+Premisas!$C$4,+B493,Premisas!$C$5,$D$3))</f>
        <v>0</v>
      </c>
      <c r="F493" s="19">
        <f t="shared" si="37"/>
        <v>0</v>
      </c>
      <c r="G493" s="23">
        <f t="shared" si="38"/>
        <v>0</v>
      </c>
    </row>
    <row r="494" spans="2:7" ht="12.75">
      <c r="B494" s="24">
        <f t="shared" si="39"/>
        <v>492</v>
      </c>
      <c r="C494" s="25">
        <f t="shared" si="41"/>
        <v>0.0254</v>
      </c>
      <c r="D494" s="26">
        <f t="shared" si="40"/>
        <v>0</v>
      </c>
      <c r="E494" s="27">
        <f>IF($D494&lt;0.1,0,-PPMT(+Premisas!$C$4,+B494,Premisas!$C$5,$D$3))</f>
        <v>0</v>
      </c>
      <c r="F494" s="27">
        <f t="shared" si="37"/>
        <v>0</v>
      </c>
      <c r="G494" s="28">
        <f t="shared" si="38"/>
        <v>0</v>
      </c>
    </row>
    <row r="495" spans="2:7" ht="12.75">
      <c r="B495" s="14">
        <f t="shared" si="39"/>
        <v>493</v>
      </c>
      <c r="C495" s="29">
        <f t="shared" si="41"/>
        <v>0.0254</v>
      </c>
      <c r="D495" s="16">
        <f t="shared" si="40"/>
        <v>0</v>
      </c>
      <c r="E495" s="17">
        <f>IF($D495&lt;0.1,0,-PPMT(+Premisas!$C$4,+B495,Premisas!$C$5,$D$3))</f>
        <v>0</v>
      </c>
      <c r="F495" s="17">
        <f t="shared" si="37"/>
        <v>0</v>
      </c>
      <c r="G495" s="18">
        <f t="shared" si="38"/>
        <v>0</v>
      </c>
    </row>
    <row r="496" spans="2:7" ht="12.75">
      <c r="B496" s="20">
        <f t="shared" si="39"/>
        <v>494</v>
      </c>
      <c r="C496" s="21">
        <f t="shared" si="41"/>
        <v>0.0254</v>
      </c>
      <c r="D496" s="22">
        <f t="shared" si="40"/>
        <v>0</v>
      </c>
      <c r="E496" s="19">
        <f>IF($D496&lt;0.1,0,-PPMT(+Premisas!$C$4,+B496,Premisas!$C$5,$D$3))</f>
        <v>0</v>
      </c>
      <c r="F496" s="19">
        <f t="shared" si="37"/>
        <v>0</v>
      </c>
      <c r="G496" s="23">
        <f t="shared" si="38"/>
        <v>0</v>
      </c>
    </row>
    <row r="497" spans="2:7" ht="12.75">
      <c r="B497" s="20">
        <f t="shared" si="39"/>
        <v>495</v>
      </c>
      <c r="C497" s="21">
        <f t="shared" si="41"/>
        <v>0.0254</v>
      </c>
      <c r="D497" s="22">
        <f t="shared" si="40"/>
        <v>0</v>
      </c>
      <c r="E497" s="19">
        <f>IF($D497&lt;0.1,0,-PPMT(+Premisas!$C$4,+B497,Premisas!$C$5,$D$3))</f>
        <v>0</v>
      </c>
      <c r="F497" s="19">
        <f t="shared" si="37"/>
        <v>0</v>
      </c>
      <c r="G497" s="23">
        <f t="shared" si="38"/>
        <v>0</v>
      </c>
    </row>
    <row r="498" spans="2:7" ht="12.75">
      <c r="B498" s="20">
        <f t="shared" si="39"/>
        <v>496</v>
      </c>
      <c r="C498" s="21">
        <f t="shared" si="41"/>
        <v>0.0254</v>
      </c>
      <c r="D498" s="22">
        <f t="shared" si="40"/>
        <v>0</v>
      </c>
      <c r="E498" s="19">
        <f>IF($D498&lt;0.1,0,-PPMT(+Premisas!$C$4,+B498,Premisas!$C$5,$D$3))</f>
        <v>0</v>
      </c>
      <c r="F498" s="19">
        <f t="shared" si="37"/>
        <v>0</v>
      </c>
      <c r="G498" s="23">
        <f t="shared" si="38"/>
        <v>0</v>
      </c>
    </row>
    <row r="499" spans="2:7" ht="12.75">
      <c r="B499" s="20">
        <f t="shared" si="39"/>
        <v>497</v>
      </c>
      <c r="C499" s="21">
        <f t="shared" si="41"/>
        <v>0.0254</v>
      </c>
      <c r="D499" s="22">
        <f t="shared" si="40"/>
        <v>0</v>
      </c>
      <c r="E499" s="19">
        <f>IF($D499&lt;0.1,0,-PPMT(+Premisas!$C$4,+B499,Premisas!$C$5,$D$3))</f>
        <v>0</v>
      </c>
      <c r="F499" s="19">
        <f t="shared" si="37"/>
        <v>0</v>
      </c>
      <c r="G499" s="23">
        <f t="shared" si="38"/>
        <v>0</v>
      </c>
    </row>
    <row r="500" spans="2:7" ht="12.75">
      <c r="B500" s="20">
        <f t="shared" si="39"/>
        <v>498</v>
      </c>
      <c r="C500" s="21">
        <f t="shared" si="41"/>
        <v>0.0254</v>
      </c>
      <c r="D500" s="22">
        <f t="shared" si="40"/>
        <v>0</v>
      </c>
      <c r="E500" s="19">
        <f>IF($D500&lt;0.1,0,-PPMT(+Premisas!$C$4,+B500,Premisas!$C$5,$D$3))</f>
        <v>0</v>
      </c>
      <c r="F500" s="19">
        <f t="shared" si="37"/>
        <v>0</v>
      </c>
      <c r="G500" s="23">
        <f t="shared" si="38"/>
        <v>0</v>
      </c>
    </row>
    <row r="501" spans="2:7" ht="12.75">
      <c r="B501" s="20">
        <f t="shared" si="39"/>
        <v>499</v>
      </c>
      <c r="C501" s="21">
        <f t="shared" si="41"/>
        <v>0.0254</v>
      </c>
      <c r="D501" s="22">
        <f t="shared" si="40"/>
        <v>0</v>
      </c>
      <c r="E501" s="19">
        <f>IF($D501&lt;0.1,0,-PPMT(+Premisas!$C$4,+B501,Premisas!$C$5,$D$3))</f>
        <v>0</v>
      </c>
      <c r="F501" s="19">
        <f t="shared" si="37"/>
        <v>0</v>
      </c>
      <c r="G501" s="23">
        <f t="shared" si="38"/>
        <v>0</v>
      </c>
    </row>
    <row r="502" spans="2:7" ht="12.75">
      <c r="B502" s="20">
        <f t="shared" si="39"/>
        <v>500</v>
      </c>
      <c r="C502" s="21">
        <f t="shared" si="41"/>
        <v>0.0254</v>
      </c>
      <c r="D502" s="22">
        <f t="shared" si="40"/>
        <v>0</v>
      </c>
      <c r="E502" s="19">
        <f>IF($D502&lt;0.1,0,-PPMT(+Premisas!$C$4,+B502,Premisas!$C$5,$D$3))</f>
        <v>0</v>
      </c>
      <c r="F502" s="19">
        <f t="shared" si="37"/>
        <v>0</v>
      </c>
      <c r="G502" s="23">
        <f t="shared" si="38"/>
        <v>0</v>
      </c>
    </row>
    <row r="503" spans="2:7" ht="12.75">
      <c r="B503" s="20">
        <f t="shared" si="39"/>
        <v>501</v>
      </c>
      <c r="C503" s="21">
        <f t="shared" si="41"/>
        <v>0.0254</v>
      </c>
      <c r="D503" s="22">
        <f t="shared" si="40"/>
        <v>0</v>
      </c>
      <c r="E503" s="19">
        <f>IF($D503&lt;0.1,0,-PPMT(+Premisas!$C$4,+B503,Premisas!$C$5,$D$3))</f>
        <v>0</v>
      </c>
      <c r="F503" s="19">
        <f t="shared" si="37"/>
        <v>0</v>
      </c>
      <c r="G503" s="23">
        <f t="shared" si="38"/>
        <v>0</v>
      </c>
    </row>
    <row r="504" spans="2:7" ht="12.75">
      <c r="B504" s="20">
        <f t="shared" si="39"/>
        <v>502</v>
      </c>
      <c r="C504" s="21">
        <f t="shared" si="41"/>
        <v>0.0254</v>
      </c>
      <c r="D504" s="22">
        <f t="shared" si="40"/>
        <v>0</v>
      </c>
      <c r="E504" s="19">
        <f>IF($D504&lt;0.1,0,-PPMT(+Premisas!$C$4,+B504,Premisas!$C$5,$D$3))</f>
        <v>0</v>
      </c>
      <c r="F504" s="19">
        <f t="shared" si="37"/>
        <v>0</v>
      </c>
      <c r="G504" s="23">
        <f t="shared" si="38"/>
        <v>0</v>
      </c>
    </row>
    <row r="505" spans="2:7" ht="12.75">
      <c r="B505" s="20">
        <f t="shared" si="39"/>
        <v>503</v>
      </c>
      <c r="C505" s="21">
        <f t="shared" si="41"/>
        <v>0.0254</v>
      </c>
      <c r="D505" s="22">
        <f t="shared" si="40"/>
        <v>0</v>
      </c>
      <c r="E505" s="19">
        <f>IF($D505&lt;0.1,0,-PPMT(+Premisas!$C$4,+B505,Premisas!$C$5,$D$3))</f>
        <v>0</v>
      </c>
      <c r="F505" s="19">
        <f t="shared" si="37"/>
        <v>0</v>
      </c>
      <c r="G505" s="23">
        <f t="shared" si="38"/>
        <v>0</v>
      </c>
    </row>
    <row r="506" spans="2:7" ht="12.75">
      <c r="B506" s="24">
        <f t="shared" si="39"/>
        <v>504</v>
      </c>
      <c r="C506" s="25">
        <f t="shared" si="41"/>
        <v>0.0254</v>
      </c>
      <c r="D506" s="26">
        <f t="shared" si="40"/>
        <v>0</v>
      </c>
      <c r="E506" s="27">
        <f>IF($D506&lt;0.1,0,-PPMT(+Premisas!$C$4,+B506,Premisas!$C$5,$D$3))</f>
        <v>0</v>
      </c>
      <c r="F506" s="27">
        <f t="shared" si="37"/>
        <v>0</v>
      </c>
      <c r="G506" s="28">
        <f t="shared" si="38"/>
        <v>0</v>
      </c>
    </row>
    <row r="507" spans="2:7" ht="12.75">
      <c r="B507" s="14">
        <f t="shared" si="39"/>
        <v>505</v>
      </c>
      <c r="C507" s="29">
        <f t="shared" si="41"/>
        <v>0.0254</v>
      </c>
      <c r="D507" s="16">
        <f t="shared" si="40"/>
        <v>0</v>
      </c>
      <c r="E507" s="17">
        <f>IF($D507&lt;0.1,0,-PPMT(+Premisas!$C$4,+B507,Premisas!$C$5,$D$3))</f>
        <v>0</v>
      </c>
      <c r="F507" s="17">
        <f t="shared" si="37"/>
        <v>0</v>
      </c>
      <c r="G507" s="18">
        <f t="shared" si="38"/>
        <v>0</v>
      </c>
    </row>
    <row r="508" spans="2:7" ht="12.75">
      <c r="B508" s="20">
        <f t="shared" si="39"/>
        <v>506</v>
      </c>
      <c r="C508" s="21">
        <f t="shared" si="41"/>
        <v>0.0254</v>
      </c>
      <c r="D508" s="22">
        <f t="shared" si="40"/>
        <v>0</v>
      </c>
      <c r="E508" s="19">
        <f>IF($D508&lt;0.1,0,-PPMT(+Premisas!$C$4,+B508,Premisas!$C$5,$D$3))</f>
        <v>0</v>
      </c>
      <c r="F508" s="19">
        <f t="shared" si="37"/>
        <v>0</v>
      </c>
      <c r="G508" s="23">
        <f t="shared" si="38"/>
        <v>0</v>
      </c>
    </row>
    <row r="509" spans="2:7" ht="12.75">
      <c r="B509" s="20">
        <f t="shared" si="39"/>
        <v>507</v>
      </c>
      <c r="C509" s="21">
        <f t="shared" si="41"/>
        <v>0.0254</v>
      </c>
      <c r="D509" s="22">
        <f t="shared" si="40"/>
        <v>0</v>
      </c>
      <c r="E509" s="19">
        <f>IF($D509&lt;0.1,0,-PPMT(+Premisas!$C$4,+B509,Premisas!$C$5,$D$3))</f>
        <v>0</v>
      </c>
      <c r="F509" s="19">
        <f t="shared" si="37"/>
        <v>0</v>
      </c>
      <c r="G509" s="23">
        <f t="shared" si="38"/>
        <v>0</v>
      </c>
    </row>
    <row r="510" spans="2:7" ht="12.75">
      <c r="B510" s="20">
        <f t="shared" si="39"/>
        <v>508</v>
      </c>
      <c r="C510" s="21">
        <f t="shared" si="41"/>
        <v>0.0254</v>
      </c>
      <c r="D510" s="22">
        <f t="shared" si="40"/>
        <v>0</v>
      </c>
      <c r="E510" s="19">
        <f>IF($D510&lt;0.1,0,-PPMT(+Premisas!$C$4,+B510,Premisas!$C$5,$D$3))</f>
        <v>0</v>
      </c>
      <c r="F510" s="19">
        <f t="shared" si="37"/>
        <v>0</v>
      </c>
      <c r="G510" s="23">
        <f t="shared" si="38"/>
        <v>0</v>
      </c>
    </row>
    <row r="511" spans="2:7" ht="12.75">
      <c r="B511" s="20">
        <f t="shared" si="39"/>
        <v>509</v>
      </c>
      <c r="C511" s="21">
        <f t="shared" si="41"/>
        <v>0.0254</v>
      </c>
      <c r="D511" s="22">
        <f t="shared" si="40"/>
        <v>0</v>
      </c>
      <c r="E511" s="19">
        <f>IF($D511&lt;0.1,0,-PPMT(+Premisas!$C$4,+B511,Premisas!$C$5,$D$3))</f>
        <v>0</v>
      </c>
      <c r="F511" s="19">
        <f t="shared" si="37"/>
        <v>0</v>
      </c>
      <c r="G511" s="23">
        <f t="shared" si="38"/>
        <v>0</v>
      </c>
    </row>
    <row r="512" spans="2:7" ht="12.75">
      <c r="B512" s="20">
        <f t="shared" si="39"/>
        <v>510</v>
      </c>
      <c r="C512" s="21">
        <f t="shared" si="41"/>
        <v>0.0254</v>
      </c>
      <c r="D512" s="22">
        <f t="shared" si="40"/>
        <v>0</v>
      </c>
      <c r="E512" s="19">
        <f>IF($D512&lt;0.1,0,-PPMT(+Premisas!$C$4,+B512,Premisas!$C$5,$D$3))</f>
        <v>0</v>
      </c>
      <c r="F512" s="19">
        <f t="shared" si="37"/>
        <v>0</v>
      </c>
      <c r="G512" s="23">
        <f t="shared" si="38"/>
        <v>0</v>
      </c>
    </row>
    <row r="513" spans="2:7" ht="12.75">
      <c r="B513" s="20">
        <f t="shared" si="39"/>
        <v>511</v>
      </c>
      <c r="C513" s="21">
        <f t="shared" si="41"/>
        <v>0.0254</v>
      </c>
      <c r="D513" s="22">
        <f t="shared" si="40"/>
        <v>0</v>
      </c>
      <c r="E513" s="19">
        <f>IF($D513&lt;0.1,0,-PPMT(+Premisas!$C$4,+B513,Premisas!$C$5,$D$3))</f>
        <v>0</v>
      </c>
      <c r="F513" s="19">
        <f t="shared" si="37"/>
        <v>0</v>
      </c>
      <c r="G513" s="23">
        <f t="shared" si="38"/>
        <v>0</v>
      </c>
    </row>
    <row r="514" spans="2:7" ht="12.75">
      <c r="B514" s="20">
        <f t="shared" si="39"/>
        <v>512</v>
      </c>
      <c r="C514" s="21">
        <f t="shared" si="41"/>
        <v>0.0254</v>
      </c>
      <c r="D514" s="22">
        <f t="shared" si="40"/>
        <v>0</v>
      </c>
      <c r="E514" s="19">
        <f>IF($D514&lt;0.1,0,-PPMT(+Premisas!$C$4,+B514,Premisas!$C$5,$D$3))</f>
        <v>0</v>
      </c>
      <c r="F514" s="19">
        <f t="shared" si="37"/>
        <v>0</v>
      </c>
      <c r="G514" s="23">
        <f t="shared" si="38"/>
        <v>0</v>
      </c>
    </row>
    <row r="515" spans="2:7" ht="12.75">
      <c r="B515" s="20">
        <f t="shared" si="39"/>
        <v>513</v>
      </c>
      <c r="C515" s="21">
        <f t="shared" si="41"/>
        <v>0.0254</v>
      </c>
      <c r="D515" s="22">
        <f t="shared" si="40"/>
        <v>0</v>
      </c>
      <c r="E515" s="19">
        <f>IF($D515&lt;0.1,0,-PPMT(+Premisas!$C$4,+B515,Premisas!$C$5,$D$3))</f>
        <v>0</v>
      </c>
      <c r="F515" s="19">
        <f aca="true" t="shared" si="42" ref="F515:F578">D515*C515/12</f>
        <v>0</v>
      </c>
      <c r="G515" s="23">
        <f aca="true" t="shared" si="43" ref="G515:G578">E515+F515</f>
        <v>0</v>
      </c>
    </row>
    <row r="516" spans="2:7" ht="12.75">
      <c r="B516" s="20">
        <f aca="true" t="shared" si="44" ref="B516:B579">+B515+1</f>
        <v>514</v>
      </c>
      <c r="C516" s="21">
        <f t="shared" si="41"/>
        <v>0.0254</v>
      </c>
      <c r="D516" s="22">
        <f aca="true" t="shared" si="45" ref="D516:D579">+D515-E515</f>
        <v>0</v>
      </c>
      <c r="E516" s="19">
        <f>IF($D516&lt;0.1,0,-PPMT(+Premisas!$C$4,+B516,Premisas!$C$5,$D$3))</f>
        <v>0</v>
      </c>
      <c r="F516" s="19">
        <f t="shared" si="42"/>
        <v>0</v>
      </c>
      <c r="G516" s="23">
        <f t="shared" si="43"/>
        <v>0</v>
      </c>
    </row>
    <row r="517" spans="2:7" ht="12.75">
      <c r="B517" s="20">
        <f t="shared" si="44"/>
        <v>515</v>
      </c>
      <c r="C517" s="21">
        <f t="shared" si="41"/>
        <v>0.0254</v>
      </c>
      <c r="D517" s="22">
        <f t="shared" si="45"/>
        <v>0</v>
      </c>
      <c r="E517" s="19">
        <f>IF($D517&lt;0.1,0,-PPMT(+Premisas!$C$4,+B517,Premisas!$C$5,$D$3))</f>
        <v>0</v>
      </c>
      <c r="F517" s="19">
        <f t="shared" si="42"/>
        <v>0</v>
      </c>
      <c r="G517" s="23">
        <f t="shared" si="43"/>
        <v>0</v>
      </c>
    </row>
    <row r="518" spans="2:7" ht="12.75">
      <c r="B518" s="24">
        <f t="shared" si="44"/>
        <v>516</v>
      </c>
      <c r="C518" s="25">
        <f t="shared" si="41"/>
        <v>0.0254</v>
      </c>
      <c r="D518" s="26">
        <f t="shared" si="45"/>
        <v>0</v>
      </c>
      <c r="E518" s="27">
        <f>IF($D518&lt;0.1,0,-PPMT(+Premisas!$C$4,+B518,Premisas!$C$5,$D$3))</f>
        <v>0</v>
      </c>
      <c r="F518" s="27">
        <f t="shared" si="42"/>
        <v>0</v>
      </c>
      <c r="G518" s="28">
        <f t="shared" si="43"/>
        <v>0</v>
      </c>
    </row>
    <row r="519" spans="2:7" ht="12.75">
      <c r="B519" s="14">
        <f t="shared" si="44"/>
        <v>517</v>
      </c>
      <c r="C519" s="29">
        <f t="shared" si="41"/>
        <v>0.0254</v>
      </c>
      <c r="D519" s="16">
        <f t="shared" si="45"/>
        <v>0</v>
      </c>
      <c r="E519" s="17">
        <f>IF($D519&lt;0.1,0,-PPMT(+Premisas!$C$4,+B519,Premisas!$C$5,$D$3))</f>
        <v>0</v>
      </c>
      <c r="F519" s="17">
        <f t="shared" si="42"/>
        <v>0</v>
      </c>
      <c r="G519" s="18">
        <f t="shared" si="43"/>
        <v>0</v>
      </c>
    </row>
    <row r="520" spans="2:7" ht="12.75">
      <c r="B520" s="20">
        <f t="shared" si="44"/>
        <v>518</v>
      </c>
      <c r="C520" s="21">
        <f t="shared" si="41"/>
        <v>0.0254</v>
      </c>
      <c r="D520" s="22">
        <f t="shared" si="45"/>
        <v>0</v>
      </c>
      <c r="E520" s="19">
        <f>IF($D520&lt;0.1,0,-PPMT(+Premisas!$C$4,+B520,Premisas!$C$5,$D$3))</f>
        <v>0</v>
      </c>
      <c r="F520" s="19">
        <f t="shared" si="42"/>
        <v>0</v>
      </c>
      <c r="G520" s="23">
        <f t="shared" si="43"/>
        <v>0</v>
      </c>
    </row>
    <row r="521" spans="2:7" ht="12.75">
      <c r="B521" s="20">
        <f t="shared" si="44"/>
        <v>519</v>
      </c>
      <c r="C521" s="21">
        <f t="shared" si="41"/>
        <v>0.0254</v>
      </c>
      <c r="D521" s="22">
        <f t="shared" si="45"/>
        <v>0</v>
      </c>
      <c r="E521" s="19">
        <f>IF($D521&lt;0.1,0,-PPMT(+Premisas!$C$4,+B521,Premisas!$C$5,$D$3))</f>
        <v>0</v>
      </c>
      <c r="F521" s="19">
        <f t="shared" si="42"/>
        <v>0</v>
      </c>
      <c r="G521" s="23">
        <f t="shared" si="43"/>
        <v>0</v>
      </c>
    </row>
    <row r="522" spans="2:7" ht="12.75">
      <c r="B522" s="20">
        <f t="shared" si="44"/>
        <v>520</v>
      </c>
      <c r="C522" s="21">
        <f t="shared" si="41"/>
        <v>0.0254</v>
      </c>
      <c r="D522" s="22">
        <f t="shared" si="45"/>
        <v>0</v>
      </c>
      <c r="E522" s="19">
        <f>IF($D522&lt;0.1,0,-PPMT(+Premisas!$C$4,+B522,Premisas!$C$5,$D$3))</f>
        <v>0</v>
      </c>
      <c r="F522" s="19">
        <f t="shared" si="42"/>
        <v>0</v>
      </c>
      <c r="G522" s="23">
        <f t="shared" si="43"/>
        <v>0</v>
      </c>
    </row>
    <row r="523" spans="2:7" ht="12.75">
      <c r="B523" s="20">
        <f t="shared" si="44"/>
        <v>521</v>
      </c>
      <c r="C523" s="21">
        <f t="shared" si="41"/>
        <v>0.0254</v>
      </c>
      <c r="D523" s="22">
        <f t="shared" si="45"/>
        <v>0</v>
      </c>
      <c r="E523" s="19">
        <f>IF($D523&lt;0.1,0,-PPMT(+Premisas!$C$4,+B523,Premisas!$C$5,$D$3))</f>
        <v>0</v>
      </c>
      <c r="F523" s="19">
        <f t="shared" si="42"/>
        <v>0</v>
      </c>
      <c r="G523" s="23">
        <f t="shared" si="43"/>
        <v>0</v>
      </c>
    </row>
    <row r="524" spans="2:7" ht="12.75">
      <c r="B524" s="20">
        <f t="shared" si="44"/>
        <v>522</v>
      </c>
      <c r="C524" s="21">
        <f t="shared" si="41"/>
        <v>0.0254</v>
      </c>
      <c r="D524" s="22">
        <f t="shared" si="45"/>
        <v>0</v>
      </c>
      <c r="E524" s="19">
        <f>IF($D524&lt;0.1,0,-PPMT(+Premisas!$C$4,+B524,Premisas!$C$5,$D$3))</f>
        <v>0</v>
      </c>
      <c r="F524" s="19">
        <f t="shared" si="42"/>
        <v>0</v>
      </c>
      <c r="G524" s="23">
        <f t="shared" si="43"/>
        <v>0</v>
      </c>
    </row>
    <row r="525" spans="2:7" ht="12.75">
      <c r="B525" s="20">
        <f t="shared" si="44"/>
        <v>523</v>
      </c>
      <c r="C525" s="21">
        <f t="shared" si="41"/>
        <v>0.0254</v>
      </c>
      <c r="D525" s="22">
        <f t="shared" si="45"/>
        <v>0</v>
      </c>
      <c r="E525" s="19">
        <f>IF($D525&lt;0.1,0,-PPMT(+Premisas!$C$4,+B525,Premisas!$C$5,$D$3))</f>
        <v>0</v>
      </c>
      <c r="F525" s="19">
        <f t="shared" si="42"/>
        <v>0</v>
      </c>
      <c r="G525" s="23">
        <f t="shared" si="43"/>
        <v>0</v>
      </c>
    </row>
    <row r="526" spans="2:7" ht="12.75">
      <c r="B526" s="20">
        <f t="shared" si="44"/>
        <v>524</v>
      </c>
      <c r="C526" s="21">
        <f t="shared" si="41"/>
        <v>0.0254</v>
      </c>
      <c r="D526" s="22">
        <f t="shared" si="45"/>
        <v>0</v>
      </c>
      <c r="E526" s="19">
        <f>IF($D526&lt;0.1,0,-PPMT(+Premisas!$C$4,+B526,Premisas!$C$5,$D$3))</f>
        <v>0</v>
      </c>
      <c r="F526" s="19">
        <f t="shared" si="42"/>
        <v>0</v>
      </c>
      <c r="G526" s="23">
        <f t="shared" si="43"/>
        <v>0</v>
      </c>
    </row>
    <row r="527" spans="2:7" ht="12.75">
      <c r="B527" s="20">
        <f t="shared" si="44"/>
        <v>525</v>
      </c>
      <c r="C527" s="21">
        <f t="shared" si="41"/>
        <v>0.0254</v>
      </c>
      <c r="D527" s="22">
        <f t="shared" si="45"/>
        <v>0</v>
      </c>
      <c r="E527" s="19">
        <f>IF($D527&lt;0.1,0,-PPMT(+Premisas!$C$4,+B527,Premisas!$C$5,$D$3))</f>
        <v>0</v>
      </c>
      <c r="F527" s="19">
        <f t="shared" si="42"/>
        <v>0</v>
      </c>
      <c r="G527" s="23">
        <f t="shared" si="43"/>
        <v>0</v>
      </c>
    </row>
    <row r="528" spans="2:7" ht="12.75">
      <c r="B528" s="20">
        <f t="shared" si="44"/>
        <v>526</v>
      </c>
      <c r="C528" s="21">
        <f t="shared" si="41"/>
        <v>0.0254</v>
      </c>
      <c r="D528" s="22">
        <f t="shared" si="45"/>
        <v>0</v>
      </c>
      <c r="E528" s="19">
        <f>IF($D528&lt;0.1,0,-PPMT(+Premisas!$C$4,+B528,Premisas!$C$5,$D$3))</f>
        <v>0</v>
      </c>
      <c r="F528" s="19">
        <f t="shared" si="42"/>
        <v>0</v>
      </c>
      <c r="G528" s="23">
        <f t="shared" si="43"/>
        <v>0</v>
      </c>
    </row>
    <row r="529" spans="2:7" ht="12.75">
      <c r="B529" s="20">
        <f t="shared" si="44"/>
        <v>527</v>
      </c>
      <c r="C529" s="21">
        <f t="shared" si="41"/>
        <v>0.0254</v>
      </c>
      <c r="D529" s="22">
        <f t="shared" si="45"/>
        <v>0</v>
      </c>
      <c r="E529" s="19">
        <f>IF($D529&lt;0.1,0,-PPMT(+Premisas!$C$4,+B529,Premisas!$C$5,$D$3))</f>
        <v>0</v>
      </c>
      <c r="F529" s="19">
        <f t="shared" si="42"/>
        <v>0</v>
      </c>
      <c r="G529" s="23">
        <f t="shared" si="43"/>
        <v>0</v>
      </c>
    </row>
    <row r="530" spans="2:7" ht="12.75">
      <c r="B530" s="24">
        <f t="shared" si="44"/>
        <v>528</v>
      </c>
      <c r="C530" s="25">
        <f t="shared" si="41"/>
        <v>0.0254</v>
      </c>
      <c r="D530" s="26">
        <f t="shared" si="45"/>
        <v>0</v>
      </c>
      <c r="E530" s="27">
        <f>IF($D530&lt;0.1,0,-PPMT(+Premisas!$C$4,+B530,Premisas!$C$5,$D$3))</f>
        <v>0</v>
      </c>
      <c r="F530" s="27">
        <f t="shared" si="42"/>
        <v>0</v>
      </c>
      <c r="G530" s="28">
        <f t="shared" si="43"/>
        <v>0</v>
      </c>
    </row>
    <row r="531" spans="2:7" ht="12.75">
      <c r="B531" s="14">
        <f t="shared" si="44"/>
        <v>529</v>
      </c>
      <c r="C531" s="29">
        <f t="shared" si="41"/>
        <v>0.0254</v>
      </c>
      <c r="D531" s="16">
        <f t="shared" si="45"/>
        <v>0</v>
      </c>
      <c r="E531" s="17">
        <f>IF($D531&lt;0.1,0,-PPMT(+Premisas!$C$4,+B531,Premisas!$C$5,$D$3))</f>
        <v>0</v>
      </c>
      <c r="F531" s="17">
        <f t="shared" si="42"/>
        <v>0</v>
      </c>
      <c r="G531" s="18">
        <f t="shared" si="43"/>
        <v>0</v>
      </c>
    </row>
    <row r="532" spans="2:7" ht="12.75">
      <c r="B532" s="20">
        <f t="shared" si="44"/>
        <v>530</v>
      </c>
      <c r="C532" s="21">
        <f t="shared" si="41"/>
        <v>0.0254</v>
      </c>
      <c r="D532" s="22">
        <f t="shared" si="45"/>
        <v>0</v>
      </c>
      <c r="E532" s="19">
        <f>IF($D532&lt;0.1,0,-PPMT(+Premisas!$C$4,+B532,Premisas!$C$5,$D$3))</f>
        <v>0</v>
      </c>
      <c r="F532" s="19">
        <f t="shared" si="42"/>
        <v>0</v>
      </c>
      <c r="G532" s="23">
        <f t="shared" si="43"/>
        <v>0</v>
      </c>
    </row>
    <row r="533" spans="2:7" ht="12.75">
      <c r="B533" s="20">
        <f t="shared" si="44"/>
        <v>531</v>
      </c>
      <c r="C533" s="21">
        <f t="shared" si="41"/>
        <v>0.0254</v>
      </c>
      <c r="D533" s="22">
        <f t="shared" si="45"/>
        <v>0</v>
      </c>
      <c r="E533" s="19">
        <f>IF($D533&lt;0.1,0,-PPMT(+Premisas!$C$4,+B533,Premisas!$C$5,$D$3))</f>
        <v>0</v>
      </c>
      <c r="F533" s="19">
        <f t="shared" si="42"/>
        <v>0</v>
      </c>
      <c r="G533" s="23">
        <f t="shared" si="43"/>
        <v>0</v>
      </c>
    </row>
    <row r="534" spans="2:7" ht="12.75">
      <c r="B534" s="20">
        <f t="shared" si="44"/>
        <v>532</v>
      </c>
      <c r="C534" s="21">
        <f t="shared" si="41"/>
        <v>0.0254</v>
      </c>
      <c r="D534" s="22">
        <f t="shared" si="45"/>
        <v>0</v>
      </c>
      <c r="E534" s="19">
        <f>IF($D534&lt;0.1,0,-PPMT(+Premisas!$C$4,+B534,Premisas!$C$5,$D$3))</f>
        <v>0</v>
      </c>
      <c r="F534" s="19">
        <f t="shared" si="42"/>
        <v>0</v>
      </c>
      <c r="G534" s="23">
        <f t="shared" si="43"/>
        <v>0</v>
      </c>
    </row>
    <row r="535" spans="2:7" ht="12.75">
      <c r="B535" s="20">
        <f t="shared" si="44"/>
        <v>533</v>
      </c>
      <c r="C535" s="21">
        <f t="shared" si="41"/>
        <v>0.0254</v>
      </c>
      <c r="D535" s="22">
        <f t="shared" si="45"/>
        <v>0</v>
      </c>
      <c r="E535" s="19">
        <f>IF($D535&lt;0.1,0,-PPMT(+Premisas!$C$4,+B535,Premisas!$C$5,$D$3))</f>
        <v>0</v>
      </c>
      <c r="F535" s="19">
        <f t="shared" si="42"/>
        <v>0</v>
      </c>
      <c r="G535" s="23">
        <f t="shared" si="43"/>
        <v>0</v>
      </c>
    </row>
    <row r="536" spans="2:7" ht="12.75">
      <c r="B536" s="20">
        <f t="shared" si="44"/>
        <v>534</v>
      </c>
      <c r="C536" s="21">
        <f t="shared" si="41"/>
        <v>0.0254</v>
      </c>
      <c r="D536" s="22">
        <f t="shared" si="45"/>
        <v>0</v>
      </c>
      <c r="E536" s="19">
        <f>IF($D536&lt;0.1,0,-PPMT(+Premisas!$C$4,+B536,Premisas!$C$5,$D$3))</f>
        <v>0</v>
      </c>
      <c r="F536" s="19">
        <f t="shared" si="42"/>
        <v>0</v>
      </c>
      <c r="G536" s="23">
        <f t="shared" si="43"/>
        <v>0</v>
      </c>
    </row>
    <row r="537" spans="2:7" ht="12.75">
      <c r="B537" s="20">
        <f t="shared" si="44"/>
        <v>535</v>
      </c>
      <c r="C537" s="21">
        <f t="shared" si="41"/>
        <v>0.0254</v>
      </c>
      <c r="D537" s="22">
        <f t="shared" si="45"/>
        <v>0</v>
      </c>
      <c r="E537" s="19">
        <f>IF($D537&lt;0.1,0,-PPMT(+Premisas!$C$4,+B537,Premisas!$C$5,$D$3))</f>
        <v>0</v>
      </c>
      <c r="F537" s="19">
        <f t="shared" si="42"/>
        <v>0</v>
      </c>
      <c r="G537" s="23">
        <f t="shared" si="43"/>
        <v>0</v>
      </c>
    </row>
    <row r="538" spans="2:7" ht="12.75">
      <c r="B538" s="20">
        <f t="shared" si="44"/>
        <v>536</v>
      </c>
      <c r="C538" s="21">
        <f t="shared" si="41"/>
        <v>0.0254</v>
      </c>
      <c r="D538" s="22">
        <f t="shared" si="45"/>
        <v>0</v>
      </c>
      <c r="E538" s="19">
        <f>IF($D538&lt;0.1,0,-PPMT(+Premisas!$C$4,+B538,Premisas!$C$5,$D$3))</f>
        <v>0</v>
      </c>
      <c r="F538" s="19">
        <f t="shared" si="42"/>
        <v>0</v>
      </c>
      <c r="G538" s="23">
        <f t="shared" si="43"/>
        <v>0</v>
      </c>
    </row>
    <row r="539" spans="2:7" ht="12.75">
      <c r="B539" s="20">
        <f t="shared" si="44"/>
        <v>537</v>
      </c>
      <c r="C539" s="21">
        <f t="shared" si="41"/>
        <v>0.0254</v>
      </c>
      <c r="D539" s="22">
        <f t="shared" si="45"/>
        <v>0</v>
      </c>
      <c r="E539" s="19">
        <f>IF($D539&lt;0.1,0,-PPMT(+Premisas!$C$4,+B539,Premisas!$C$5,$D$3))</f>
        <v>0</v>
      </c>
      <c r="F539" s="19">
        <f t="shared" si="42"/>
        <v>0</v>
      </c>
      <c r="G539" s="23">
        <f t="shared" si="43"/>
        <v>0</v>
      </c>
    </row>
    <row r="540" spans="2:7" ht="12.75">
      <c r="B540" s="20">
        <f t="shared" si="44"/>
        <v>538</v>
      </c>
      <c r="C540" s="21">
        <f aca="true" t="shared" si="46" ref="C540:C602">+C539</f>
        <v>0.0254</v>
      </c>
      <c r="D540" s="22">
        <f t="shared" si="45"/>
        <v>0</v>
      </c>
      <c r="E540" s="19">
        <f>IF($D540&lt;0.1,0,-PPMT(+Premisas!$C$4,+B540,Premisas!$C$5,$D$3))</f>
        <v>0</v>
      </c>
      <c r="F540" s="19">
        <f t="shared" si="42"/>
        <v>0</v>
      </c>
      <c r="G540" s="23">
        <f t="shared" si="43"/>
        <v>0</v>
      </c>
    </row>
    <row r="541" spans="2:7" ht="12.75">
      <c r="B541" s="20">
        <f t="shared" si="44"/>
        <v>539</v>
      </c>
      <c r="C541" s="21">
        <f t="shared" si="46"/>
        <v>0.0254</v>
      </c>
      <c r="D541" s="22">
        <f t="shared" si="45"/>
        <v>0</v>
      </c>
      <c r="E541" s="19">
        <f>IF($D541&lt;0.1,0,-PPMT(+Premisas!$C$4,+B541,Premisas!$C$5,$D$3))</f>
        <v>0</v>
      </c>
      <c r="F541" s="19">
        <f t="shared" si="42"/>
        <v>0</v>
      </c>
      <c r="G541" s="23">
        <f t="shared" si="43"/>
        <v>0</v>
      </c>
    </row>
    <row r="542" spans="2:7" ht="12.75">
      <c r="B542" s="24">
        <f t="shared" si="44"/>
        <v>540</v>
      </c>
      <c r="C542" s="25">
        <f t="shared" si="46"/>
        <v>0.0254</v>
      </c>
      <c r="D542" s="26">
        <f t="shared" si="45"/>
        <v>0</v>
      </c>
      <c r="E542" s="27">
        <f>IF($D542&lt;0.1,0,-PPMT(+Premisas!$C$4,+B542,Premisas!$C$5,$D$3))</f>
        <v>0</v>
      </c>
      <c r="F542" s="27">
        <f t="shared" si="42"/>
        <v>0</v>
      </c>
      <c r="G542" s="28">
        <f t="shared" si="43"/>
        <v>0</v>
      </c>
    </row>
    <row r="543" spans="2:7" ht="12.75">
      <c r="B543" s="14">
        <f t="shared" si="44"/>
        <v>541</v>
      </c>
      <c r="C543" s="29">
        <f t="shared" si="46"/>
        <v>0.0254</v>
      </c>
      <c r="D543" s="16">
        <f t="shared" si="45"/>
        <v>0</v>
      </c>
      <c r="E543" s="17">
        <f>IF($D543&lt;0.1,0,-PPMT(+Premisas!$C$4,+B543,Premisas!$C$5,$D$3))</f>
        <v>0</v>
      </c>
      <c r="F543" s="17">
        <f t="shared" si="42"/>
        <v>0</v>
      </c>
      <c r="G543" s="18">
        <f t="shared" si="43"/>
        <v>0</v>
      </c>
    </row>
    <row r="544" spans="2:7" ht="12.75">
      <c r="B544" s="20">
        <f t="shared" si="44"/>
        <v>542</v>
      </c>
      <c r="C544" s="21">
        <f t="shared" si="46"/>
        <v>0.0254</v>
      </c>
      <c r="D544" s="22">
        <f t="shared" si="45"/>
        <v>0</v>
      </c>
      <c r="E544" s="19">
        <f>IF($D544&lt;0.1,0,-PPMT(+Premisas!$C$4,+B544,Premisas!$C$5,$D$3))</f>
        <v>0</v>
      </c>
      <c r="F544" s="19">
        <f t="shared" si="42"/>
        <v>0</v>
      </c>
      <c r="G544" s="23">
        <f t="shared" si="43"/>
        <v>0</v>
      </c>
    </row>
    <row r="545" spans="2:7" ht="12.75">
      <c r="B545" s="20">
        <f t="shared" si="44"/>
        <v>543</v>
      </c>
      <c r="C545" s="21">
        <f t="shared" si="46"/>
        <v>0.0254</v>
      </c>
      <c r="D545" s="22">
        <f t="shared" si="45"/>
        <v>0</v>
      </c>
      <c r="E545" s="19">
        <f>IF($D545&lt;0.1,0,-PPMT(+Premisas!$C$4,+B545,Premisas!$C$5,$D$3))</f>
        <v>0</v>
      </c>
      <c r="F545" s="19">
        <f t="shared" si="42"/>
        <v>0</v>
      </c>
      <c r="G545" s="23">
        <f t="shared" si="43"/>
        <v>0</v>
      </c>
    </row>
    <row r="546" spans="2:7" ht="12.75">
      <c r="B546" s="20">
        <f t="shared" si="44"/>
        <v>544</v>
      </c>
      <c r="C546" s="21">
        <f t="shared" si="46"/>
        <v>0.0254</v>
      </c>
      <c r="D546" s="22">
        <f t="shared" si="45"/>
        <v>0</v>
      </c>
      <c r="E546" s="19">
        <f>IF($D546&lt;0.1,0,-PPMT(+Premisas!$C$4,+B546,Premisas!$C$5,$D$3))</f>
        <v>0</v>
      </c>
      <c r="F546" s="19">
        <f t="shared" si="42"/>
        <v>0</v>
      </c>
      <c r="G546" s="23">
        <f t="shared" si="43"/>
        <v>0</v>
      </c>
    </row>
    <row r="547" spans="2:7" ht="12.75">
      <c r="B547" s="20">
        <f t="shared" si="44"/>
        <v>545</v>
      </c>
      <c r="C547" s="21">
        <f t="shared" si="46"/>
        <v>0.0254</v>
      </c>
      <c r="D547" s="22">
        <f t="shared" si="45"/>
        <v>0</v>
      </c>
      <c r="E547" s="19">
        <f>IF($D547&lt;0.1,0,-PPMT(+Premisas!$C$4,+B547,Premisas!$C$5,$D$3))</f>
        <v>0</v>
      </c>
      <c r="F547" s="19">
        <f t="shared" si="42"/>
        <v>0</v>
      </c>
      <c r="G547" s="23">
        <f t="shared" si="43"/>
        <v>0</v>
      </c>
    </row>
    <row r="548" spans="2:7" ht="12.75">
      <c r="B548" s="20">
        <f t="shared" si="44"/>
        <v>546</v>
      </c>
      <c r="C548" s="21">
        <f t="shared" si="46"/>
        <v>0.0254</v>
      </c>
      <c r="D548" s="22">
        <f t="shared" si="45"/>
        <v>0</v>
      </c>
      <c r="E548" s="19">
        <f>IF($D548&lt;0.1,0,-PPMT(+Premisas!$C$4,+B548,Premisas!$C$5,$D$3))</f>
        <v>0</v>
      </c>
      <c r="F548" s="19">
        <f t="shared" si="42"/>
        <v>0</v>
      </c>
      <c r="G548" s="23">
        <f t="shared" si="43"/>
        <v>0</v>
      </c>
    </row>
    <row r="549" spans="2:7" ht="12.75">
      <c r="B549" s="20">
        <f t="shared" si="44"/>
        <v>547</v>
      </c>
      <c r="C549" s="21">
        <f t="shared" si="46"/>
        <v>0.0254</v>
      </c>
      <c r="D549" s="22">
        <f t="shared" si="45"/>
        <v>0</v>
      </c>
      <c r="E549" s="19">
        <f>IF($D549&lt;0.1,0,-PPMT(+Premisas!$C$4,+B549,Premisas!$C$5,$D$3))</f>
        <v>0</v>
      </c>
      <c r="F549" s="19">
        <f t="shared" si="42"/>
        <v>0</v>
      </c>
      <c r="G549" s="23">
        <f t="shared" si="43"/>
        <v>0</v>
      </c>
    </row>
    <row r="550" spans="2:7" ht="12.75">
      <c r="B550" s="20">
        <f t="shared" si="44"/>
        <v>548</v>
      </c>
      <c r="C550" s="21">
        <f t="shared" si="46"/>
        <v>0.0254</v>
      </c>
      <c r="D550" s="22">
        <f t="shared" si="45"/>
        <v>0</v>
      </c>
      <c r="E550" s="19">
        <f>IF($D550&lt;0.1,0,-PPMT(+Premisas!$C$4,+B550,Premisas!$C$5,$D$3))</f>
        <v>0</v>
      </c>
      <c r="F550" s="19">
        <f t="shared" si="42"/>
        <v>0</v>
      </c>
      <c r="G550" s="23">
        <f t="shared" si="43"/>
        <v>0</v>
      </c>
    </row>
    <row r="551" spans="2:7" ht="12.75">
      <c r="B551" s="20">
        <f t="shared" si="44"/>
        <v>549</v>
      </c>
      <c r="C551" s="21">
        <f t="shared" si="46"/>
        <v>0.0254</v>
      </c>
      <c r="D551" s="22">
        <f t="shared" si="45"/>
        <v>0</v>
      </c>
      <c r="E551" s="19">
        <f>IF($D551&lt;0.1,0,-PPMT(+Premisas!$C$4,+B551,Premisas!$C$5,$D$3))</f>
        <v>0</v>
      </c>
      <c r="F551" s="19">
        <f t="shared" si="42"/>
        <v>0</v>
      </c>
      <c r="G551" s="23">
        <f t="shared" si="43"/>
        <v>0</v>
      </c>
    </row>
    <row r="552" spans="2:7" ht="12.75">
      <c r="B552" s="20">
        <f t="shared" si="44"/>
        <v>550</v>
      </c>
      <c r="C552" s="21">
        <f t="shared" si="46"/>
        <v>0.0254</v>
      </c>
      <c r="D552" s="22">
        <f t="shared" si="45"/>
        <v>0</v>
      </c>
      <c r="E552" s="19">
        <f>IF($D552&lt;0.1,0,-PPMT(+Premisas!$C$4,+B552,Premisas!$C$5,$D$3))</f>
        <v>0</v>
      </c>
      <c r="F552" s="19">
        <f t="shared" si="42"/>
        <v>0</v>
      </c>
      <c r="G552" s="23">
        <f t="shared" si="43"/>
        <v>0</v>
      </c>
    </row>
    <row r="553" spans="2:7" ht="12.75">
      <c r="B553" s="20">
        <f t="shared" si="44"/>
        <v>551</v>
      </c>
      <c r="C553" s="21">
        <f t="shared" si="46"/>
        <v>0.0254</v>
      </c>
      <c r="D553" s="22">
        <f t="shared" si="45"/>
        <v>0</v>
      </c>
      <c r="E553" s="19">
        <f>IF($D553&lt;0.1,0,-PPMT(+Premisas!$C$4,+B553,Premisas!$C$5,$D$3))</f>
        <v>0</v>
      </c>
      <c r="F553" s="19">
        <f t="shared" si="42"/>
        <v>0</v>
      </c>
      <c r="G553" s="23">
        <f t="shared" si="43"/>
        <v>0</v>
      </c>
    </row>
    <row r="554" spans="2:7" ht="12.75">
      <c r="B554" s="24">
        <f t="shared" si="44"/>
        <v>552</v>
      </c>
      <c r="C554" s="25">
        <f t="shared" si="46"/>
        <v>0.0254</v>
      </c>
      <c r="D554" s="26">
        <f t="shared" si="45"/>
        <v>0</v>
      </c>
      <c r="E554" s="27">
        <f>IF($D554&lt;0.1,0,-PPMT(+Premisas!$C$4,+B554,Premisas!$C$5,$D$3))</f>
        <v>0</v>
      </c>
      <c r="F554" s="27">
        <f t="shared" si="42"/>
        <v>0</v>
      </c>
      <c r="G554" s="28">
        <f t="shared" si="43"/>
        <v>0</v>
      </c>
    </row>
    <row r="555" spans="2:7" ht="12.75">
      <c r="B555" s="14">
        <f t="shared" si="44"/>
        <v>553</v>
      </c>
      <c r="C555" s="29">
        <f t="shared" si="46"/>
        <v>0.0254</v>
      </c>
      <c r="D555" s="16">
        <f t="shared" si="45"/>
        <v>0</v>
      </c>
      <c r="E555" s="17">
        <f>IF($D555&lt;0.1,0,-PPMT(+Premisas!$C$4,+B555,Premisas!$C$5,$D$3))</f>
        <v>0</v>
      </c>
      <c r="F555" s="17">
        <f t="shared" si="42"/>
        <v>0</v>
      </c>
      <c r="G555" s="18">
        <f t="shared" si="43"/>
        <v>0</v>
      </c>
    </row>
    <row r="556" spans="2:7" ht="12.75">
      <c r="B556" s="20">
        <f t="shared" si="44"/>
        <v>554</v>
      </c>
      <c r="C556" s="21">
        <f t="shared" si="46"/>
        <v>0.0254</v>
      </c>
      <c r="D556" s="22">
        <f t="shared" si="45"/>
        <v>0</v>
      </c>
      <c r="E556" s="19">
        <f>IF($D556&lt;0.1,0,-PPMT(+Premisas!$C$4,+B556,Premisas!$C$5,$D$3))</f>
        <v>0</v>
      </c>
      <c r="F556" s="19">
        <f t="shared" si="42"/>
        <v>0</v>
      </c>
      <c r="G556" s="23">
        <f t="shared" si="43"/>
        <v>0</v>
      </c>
    </row>
    <row r="557" spans="2:7" ht="12.75">
      <c r="B557" s="20">
        <f t="shared" si="44"/>
        <v>555</v>
      </c>
      <c r="C557" s="21">
        <f t="shared" si="46"/>
        <v>0.0254</v>
      </c>
      <c r="D557" s="22">
        <f t="shared" si="45"/>
        <v>0</v>
      </c>
      <c r="E557" s="19">
        <f>IF($D557&lt;0.1,0,-PPMT(+Premisas!$C$4,+B557,Premisas!$C$5,$D$3))</f>
        <v>0</v>
      </c>
      <c r="F557" s="19">
        <f t="shared" si="42"/>
        <v>0</v>
      </c>
      <c r="G557" s="23">
        <f t="shared" si="43"/>
        <v>0</v>
      </c>
    </row>
    <row r="558" spans="2:7" ht="12.75">
      <c r="B558" s="20">
        <f t="shared" si="44"/>
        <v>556</v>
      </c>
      <c r="C558" s="21">
        <f t="shared" si="46"/>
        <v>0.0254</v>
      </c>
      <c r="D558" s="22">
        <f t="shared" si="45"/>
        <v>0</v>
      </c>
      <c r="E558" s="19">
        <f>IF($D558&lt;0.1,0,-PPMT(+Premisas!$C$4,+B558,Premisas!$C$5,$D$3))</f>
        <v>0</v>
      </c>
      <c r="F558" s="19">
        <f t="shared" si="42"/>
        <v>0</v>
      </c>
      <c r="G558" s="23">
        <f t="shared" si="43"/>
        <v>0</v>
      </c>
    </row>
    <row r="559" spans="2:7" ht="12.75">
      <c r="B559" s="20">
        <f t="shared" si="44"/>
        <v>557</v>
      </c>
      <c r="C559" s="21">
        <f t="shared" si="46"/>
        <v>0.0254</v>
      </c>
      <c r="D559" s="22">
        <f t="shared" si="45"/>
        <v>0</v>
      </c>
      <c r="E559" s="19">
        <f>IF($D559&lt;0.1,0,-PPMT(+Premisas!$C$4,+B559,Premisas!$C$5,$D$3))</f>
        <v>0</v>
      </c>
      <c r="F559" s="19">
        <f t="shared" si="42"/>
        <v>0</v>
      </c>
      <c r="G559" s="23">
        <f t="shared" si="43"/>
        <v>0</v>
      </c>
    </row>
    <row r="560" spans="2:7" ht="12.75">
      <c r="B560" s="20">
        <f t="shared" si="44"/>
        <v>558</v>
      </c>
      <c r="C560" s="21">
        <f t="shared" si="46"/>
        <v>0.0254</v>
      </c>
      <c r="D560" s="22">
        <f t="shared" si="45"/>
        <v>0</v>
      </c>
      <c r="E560" s="19">
        <f>IF($D560&lt;0.1,0,-PPMT(+Premisas!$C$4,+B560,Premisas!$C$5,$D$3))</f>
        <v>0</v>
      </c>
      <c r="F560" s="19">
        <f t="shared" si="42"/>
        <v>0</v>
      </c>
      <c r="G560" s="23">
        <f t="shared" si="43"/>
        <v>0</v>
      </c>
    </row>
    <row r="561" spans="2:7" ht="12.75">
      <c r="B561" s="20">
        <f t="shared" si="44"/>
        <v>559</v>
      </c>
      <c r="C561" s="21">
        <f t="shared" si="46"/>
        <v>0.0254</v>
      </c>
      <c r="D561" s="22">
        <f t="shared" si="45"/>
        <v>0</v>
      </c>
      <c r="E561" s="19">
        <f>IF($D561&lt;0.1,0,-PPMT(+Premisas!$C$4,+B561,Premisas!$C$5,$D$3))</f>
        <v>0</v>
      </c>
      <c r="F561" s="19">
        <f t="shared" si="42"/>
        <v>0</v>
      </c>
      <c r="G561" s="23">
        <f t="shared" si="43"/>
        <v>0</v>
      </c>
    </row>
    <row r="562" spans="2:7" ht="12.75">
      <c r="B562" s="20">
        <f t="shared" si="44"/>
        <v>560</v>
      </c>
      <c r="C562" s="21">
        <f t="shared" si="46"/>
        <v>0.0254</v>
      </c>
      <c r="D562" s="22">
        <f t="shared" si="45"/>
        <v>0</v>
      </c>
      <c r="E562" s="19">
        <f>IF($D562&lt;0.1,0,-PPMT(+Premisas!$C$4,+B562,Premisas!$C$5,$D$3))</f>
        <v>0</v>
      </c>
      <c r="F562" s="19">
        <f t="shared" si="42"/>
        <v>0</v>
      </c>
      <c r="G562" s="23">
        <f t="shared" si="43"/>
        <v>0</v>
      </c>
    </row>
    <row r="563" spans="2:7" ht="12.75">
      <c r="B563" s="20">
        <f t="shared" si="44"/>
        <v>561</v>
      </c>
      <c r="C563" s="21">
        <f t="shared" si="46"/>
        <v>0.0254</v>
      </c>
      <c r="D563" s="22">
        <f t="shared" si="45"/>
        <v>0</v>
      </c>
      <c r="E563" s="19">
        <f>IF($D563&lt;0.1,0,-PPMT(+Premisas!$C$4,+B563,Premisas!$C$5,$D$3))</f>
        <v>0</v>
      </c>
      <c r="F563" s="19">
        <f t="shared" si="42"/>
        <v>0</v>
      </c>
      <c r="G563" s="23">
        <f t="shared" si="43"/>
        <v>0</v>
      </c>
    </row>
    <row r="564" spans="2:7" ht="12.75">
      <c r="B564" s="20">
        <f t="shared" si="44"/>
        <v>562</v>
      </c>
      <c r="C564" s="21">
        <f t="shared" si="46"/>
        <v>0.0254</v>
      </c>
      <c r="D564" s="22">
        <f t="shared" si="45"/>
        <v>0</v>
      </c>
      <c r="E564" s="19">
        <f>IF($D564&lt;0.1,0,-PPMT(+Premisas!$C$4,+B564,Premisas!$C$5,$D$3))</f>
        <v>0</v>
      </c>
      <c r="F564" s="19">
        <f t="shared" si="42"/>
        <v>0</v>
      </c>
      <c r="G564" s="23">
        <f t="shared" si="43"/>
        <v>0</v>
      </c>
    </row>
    <row r="565" spans="2:7" ht="12.75">
      <c r="B565" s="20">
        <f t="shared" si="44"/>
        <v>563</v>
      </c>
      <c r="C565" s="21">
        <f t="shared" si="46"/>
        <v>0.0254</v>
      </c>
      <c r="D565" s="22">
        <f t="shared" si="45"/>
        <v>0</v>
      </c>
      <c r="E565" s="19">
        <f>IF($D565&lt;0.1,0,-PPMT(+Premisas!$C$4,+B565,Premisas!$C$5,$D$3))</f>
        <v>0</v>
      </c>
      <c r="F565" s="19">
        <f t="shared" si="42"/>
        <v>0</v>
      </c>
      <c r="G565" s="23">
        <f t="shared" si="43"/>
        <v>0</v>
      </c>
    </row>
    <row r="566" spans="2:7" ht="12.75">
      <c r="B566" s="24">
        <f t="shared" si="44"/>
        <v>564</v>
      </c>
      <c r="C566" s="25">
        <f t="shared" si="46"/>
        <v>0.0254</v>
      </c>
      <c r="D566" s="26">
        <f t="shared" si="45"/>
        <v>0</v>
      </c>
      <c r="E566" s="27">
        <f>IF($D566&lt;0.1,0,-PPMT(+Premisas!$C$4,+B566,Premisas!$C$5,$D$3))</f>
        <v>0</v>
      </c>
      <c r="F566" s="27">
        <f t="shared" si="42"/>
        <v>0</v>
      </c>
      <c r="G566" s="28">
        <f t="shared" si="43"/>
        <v>0</v>
      </c>
    </row>
    <row r="567" spans="2:7" ht="12.75">
      <c r="B567" s="14">
        <f t="shared" si="44"/>
        <v>565</v>
      </c>
      <c r="C567" s="29">
        <f t="shared" si="46"/>
        <v>0.0254</v>
      </c>
      <c r="D567" s="16">
        <f t="shared" si="45"/>
        <v>0</v>
      </c>
      <c r="E567" s="17">
        <f>IF($D567&lt;0.1,0,-PPMT(+Premisas!$C$4,+B567,Premisas!$C$5,$D$3))</f>
        <v>0</v>
      </c>
      <c r="F567" s="17">
        <f t="shared" si="42"/>
        <v>0</v>
      </c>
      <c r="G567" s="18">
        <f t="shared" si="43"/>
        <v>0</v>
      </c>
    </row>
    <row r="568" spans="2:7" ht="12.75">
      <c r="B568" s="20">
        <f t="shared" si="44"/>
        <v>566</v>
      </c>
      <c r="C568" s="21">
        <f t="shared" si="46"/>
        <v>0.0254</v>
      </c>
      <c r="D568" s="22">
        <f t="shared" si="45"/>
        <v>0</v>
      </c>
      <c r="E568" s="19">
        <f>IF($D568&lt;0.1,0,-PPMT(+Premisas!$C$4,+B568,Premisas!$C$5,$D$3))</f>
        <v>0</v>
      </c>
      <c r="F568" s="19">
        <f t="shared" si="42"/>
        <v>0</v>
      </c>
      <c r="G568" s="23">
        <f t="shared" si="43"/>
        <v>0</v>
      </c>
    </row>
    <row r="569" spans="2:7" ht="12.75">
      <c r="B569" s="20">
        <f t="shared" si="44"/>
        <v>567</v>
      </c>
      <c r="C569" s="21">
        <f t="shared" si="46"/>
        <v>0.0254</v>
      </c>
      <c r="D569" s="22">
        <f t="shared" si="45"/>
        <v>0</v>
      </c>
      <c r="E569" s="19">
        <f>IF($D569&lt;0.1,0,-PPMT(+Premisas!$C$4,+B569,Premisas!$C$5,$D$3))</f>
        <v>0</v>
      </c>
      <c r="F569" s="19">
        <f t="shared" si="42"/>
        <v>0</v>
      </c>
      <c r="G569" s="23">
        <f t="shared" si="43"/>
        <v>0</v>
      </c>
    </row>
    <row r="570" spans="2:7" ht="12.75">
      <c r="B570" s="20">
        <f t="shared" si="44"/>
        <v>568</v>
      </c>
      <c r="C570" s="21">
        <f t="shared" si="46"/>
        <v>0.0254</v>
      </c>
      <c r="D570" s="22">
        <f t="shared" si="45"/>
        <v>0</v>
      </c>
      <c r="E570" s="19">
        <f>IF($D570&lt;0.1,0,-PPMT(+Premisas!$C$4,+B570,Premisas!$C$5,$D$3))</f>
        <v>0</v>
      </c>
      <c r="F570" s="19">
        <f t="shared" si="42"/>
        <v>0</v>
      </c>
      <c r="G570" s="23">
        <f t="shared" si="43"/>
        <v>0</v>
      </c>
    </row>
    <row r="571" spans="2:7" ht="12.75">
      <c r="B571" s="20">
        <f t="shared" si="44"/>
        <v>569</v>
      </c>
      <c r="C571" s="21">
        <f t="shared" si="46"/>
        <v>0.0254</v>
      </c>
      <c r="D571" s="22">
        <f t="shared" si="45"/>
        <v>0</v>
      </c>
      <c r="E571" s="19">
        <f>IF($D571&lt;0.1,0,-PPMT(+Premisas!$C$4,+B571,Premisas!$C$5,$D$3))</f>
        <v>0</v>
      </c>
      <c r="F571" s="19">
        <f t="shared" si="42"/>
        <v>0</v>
      </c>
      <c r="G571" s="23">
        <f t="shared" si="43"/>
        <v>0</v>
      </c>
    </row>
    <row r="572" spans="2:7" ht="12.75">
      <c r="B572" s="20">
        <f t="shared" si="44"/>
        <v>570</v>
      </c>
      <c r="C572" s="21">
        <f t="shared" si="46"/>
        <v>0.0254</v>
      </c>
      <c r="D572" s="22">
        <f t="shared" si="45"/>
        <v>0</v>
      </c>
      <c r="E572" s="19">
        <f>IF($D572&lt;0.1,0,-PPMT(+Premisas!$C$4,+B572,Premisas!$C$5,$D$3))</f>
        <v>0</v>
      </c>
      <c r="F572" s="19">
        <f t="shared" si="42"/>
        <v>0</v>
      </c>
      <c r="G572" s="23">
        <f t="shared" si="43"/>
        <v>0</v>
      </c>
    </row>
    <row r="573" spans="2:7" ht="12.75">
      <c r="B573" s="20">
        <f t="shared" si="44"/>
        <v>571</v>
      </c>
      <c r="C573" s="21">
        <f t="shared" si="46"/>
        <v>0.0254</v>
      </c>
      <c r="D573" s="22">
        <f t="shared" si="45"/>
        <v>0</v>
      </c>
      <c r="E573" s="19">
        <f>IF($D573&lt;0.1,0,-PPMT(+Premisas!$C$4,+B573,Premisas!$C$5,$D$3))</f>
        <v>0</v>
      </c>
      <c r="F573" s="19">
        <f t="shared" si="42"/>
        <v>0</v>
      </c>
      <c r="G573" s="23">
        <f t="shared" si="43"/>
        <v>0</v>
      </c>
    </row>
    <row r="574" spans="2:7" ht="12.75">
      <c r="B574" s="20">
        <f t="shared" si="44"/>
        <v>572</v>
      </c>
      <c r="C574" s="21">
        <f t="shared" si="46"/>
        <v>0.0254</v>
      </c>
      <c r="D574" s="22">
        <f t="shared" si="45"/>
        <v>0</v>
      </c>
      <c r="E574" s="19">
        <f>IF($D574&lt;0.1,0,-PPMT(+Premisas!$C$4,+B574,Premisas!$C$5,$D$3))</f>
        <v>0</v>
      </c>
      <c r="F574" s="19">
        <f t="shared" si="42"/>
        <v>0</v>
      </c>
      <c r="G574" s="23">
        <f t="shared" si="43"/>
        <v>0</v>
      </c>
    </row>
    <row r="575" spans="2:7" ht="12.75">
      <c r="B575" s="20">
        <f t="shared" si="44"/>
        <v>573</v>
      </c>
      <c r="C575" s="21">
        <f t="shared" si="46"/>
        <v>0.0254</v>
      </c>
      <c r="D575" s="22">
        <f t="shared" si="45"/>
        <v>0</v>
      </c>
      <c r="E575" s="19">
        <f>IF($D575&lt;0.1,0,-PPMT(+Premisas!$C$4,+B575,Premisas!$C$5,$D$3))</f>
        <v>0</v>
      </c>
      <c r="F575" s="19">
        <f t="shared" si="42"/>
        <v>0</v>
      </c>
      <c r="G575" s="23">
        <f t="shared" si="43"/>
        <v>0</v>
      </c>
    </row>
    <row r="576" spans="2:7" ht="12.75">
      <c r="B576" s="20">
        <f t="shared" si="44"/>
        <v>574</v>
      </c>
      <c r="C576" s="21">
        <f t="shared" si="46"/>
        <v>0.0254</v>
      </c>
      <c r="D576" s="22">
        <f t="shared" si="45"/>
        <v>0</v>
      </c>
      <c r="E576" s="19">
        <f>IF($D576&lt;0.1,0,-PPMT(+Premisas!$C$4,+B576,Premisas!$C$5,$D$3))</f>
        <v>0</v>
      </c>
      <c r="F576" s="19">
        <f t="shared" si="42"/>
        <v>0</v>
      </c>
      <c r="G576" s="23">
        <f t="shared" si="43"/>
        <v>0</v>
      </c>
    </row>
    <row r="577" spans="2:7" ht="12.75">
      <c r="B577" s="20">
        <f t="shared" si="44"/>
        <v>575</v>
      </c>
      <c r="C577" s="21">
        <f t="shared" si="46"/>
        <v>0.0254</v>
      </c>
      <c r="D577" s="22">
        <f t="shared" si="45"/>
        <v>0</v>
      </c>
      <c r="E577" s="19">
        <f>IF($D577&lt;0.1,0,-PPMT(+Premisas!$C$4,+B577,Premisas!$C$5,$D$3))</f>
        <v>0</v>
      </c>
      <c r="F577" s="19">
        <f t="shared" si="42"/>
        <v>0</v>
      </c>
      <c r="G577" s="23">
        <f t="shared" si="43"/>
        <v>0</v>
      </c>
    </row>
    <row r="578" spans="2:7" ht="12.75">
      <c r="B578" s="24">
        <f t="shared" si="44"/>
        <v>576</v>
      </c>
      <c r="C578" s="25">
        <f t="shared" si="46"/>
        <v>0.0254</v>
      </c>
      <c r="D578" s="26">
        <f t="shared" si="45"/>
        <v>0</v>
      </c>
      <c r="E578" s="27">
        <f>IF($D578&lt;0.1,0,-PPMT(+Premisas!$C$4,+B578,Premisas!$C$5,$D$3))</f>
        <v>0</v>
      </c>
      <c r="F578" s="27">
        <f t="shared" si="42"/>
        <v>0</v>
      </c>
      <c r="G578" s="28">
        <f t="shared" si="43"/>
        <v>0</v>
      </c>
    </row>
    <row r="579" spans="2:7" ht="12.75">
      <c r="B579" s="14">
        <f t="shared" si="44"/>
        <v>577</v>
      </c>
      <c r="C579" s="29">
        <f t="shared" si="46"/>
        <v>0.0254</v>
      </c>
      <c r="D579" s="16">
        <f t="shared" si="45"/>
        <v>0</v>
      </c>
      <c r="E579" s="17">
        <f>IF($D579&lt;0.1,0,-PPMT(+Premisas!$C$4,+B579,Premisas!$C$5,$D$3))</f>
        <v>0</v>
      </c>
      <c r="F579" s="17">
        <f aca="true" t="shared" si="47" ref="F579:F602">D579*C579/12</f>
        <v>0</v>
      </c>
      <c r="G579" s="18">
        <f aca="true" t="shared" si="48" ref="G579:G602">E579+F579</f>
        <v>0</v>
      </c>
    </row>
    <row r="580" spans="2:7" ht="12.75">
      <c r="B580" s="20">
        <f aca="true" t="shared" si="49" ref="B580:B602">+B579+1</f>
        <v>578</v>
      </c>
      <c r="C580" s="21">
        <f t="shared" si="46"/>
        <v>0.0254</v>
      </c>
      <c r="D580" s="22">
        <f aca="true" t="shared" si="50" ref="D580:D602">+D579-E579</f>
        <v>0</v>
      </c>
      <c r="E580" s="19">
        <f>IF($D580&lt;0.1,0,-PPMT(+Premisas!$C$4,+B580,Premisas!$C$5,$D$3))</f>
        <v>0</v>
      </c>
      <c r="F580" s="19">
        <f t="shared" si="47"/>
        <v>0</v>
      </c>
      <c r="G580" s="23">
        <f t="shared" si="48"/>
        <v>0</v>
      </c>
    </row>
    <row r="581" spans="2:7" ht="12.75">
      <c r="B581" s="20">
        <f t="shared" si="49"/>
        <v>579</v>
      </c>
      <c r="C581" s="21">
        <f t="shared" si="46"/>
        <v>0.0254</v>
      </c>
      <c r="D581" s="22">
        <f t="shared" si="50"/>
        <v>0</v>
      </c>
      <c r="E581" s="19">
        <f>IF($D581&lt;0.1,0,-PPMT(+Premisas!$C$4,+B581,Premisas!$C$5,$D$3))</f>
        <v>0</v>
      </c>
      <c r="F581" s="19">
        <f t="shared" si="47"/>
        <v>0</v>
      </c>
      <c r="G581" s="23">
        <f t="shared" si="48"/>
        <v>0</v>
      </c>
    </row>
    <row r="582" spans="2:7" ht="12.75">
      <c r="B582" s="20">
        <f t="shared" si="49"/>
        <v>580</v>
      </c>
      <c r="C582" s="21">
        <f t="shared" si="46"/>
        <v>0.0254</v>
      </c>
      <c r="D582" s="22">
        <f t="shared" si="50"/>
        <v>0</v>
      </c>
      <c r="E582" s="19">
        <f>IF($D582&lt;0.1,0,-PPMT(+Premisas!$C$4,+B582,Premisas!$C$5,$D$3))</f>
        <v>0</v>
      </c>
      <c r="F582" s="19">
        <f t="shared" si="47"/>
        <v>0</v>
      </c>
      <c r="G582" s="23">
        <f t="shared" si="48"/>
        <v>0</v>
      </c>
    </row>
    <row r="583" spans="2:7" ht="12.75">
      <c r="B583" s="20">
        <f t="shared" si="49"/>
        <v>581</v>
      </c>
      <c r="C583" s="21">
        <f t="shared" si="46"/>
        <v>0.0254</v>
      </c>
      <c r="D583" s="22">
        <f t="shared" si="50"/>
        <v>0</v>
      </c>
      <c r="E583" s="19">
        <f>IF($D583&lt;0.1,0,-PPMT(+Premisas!$C$4,+B583,Premisas!$C$5,$D$3))</f>
        <v>0</v>
      </c>
      <c r="F583" s="19">
        <f t="shared" si="47"/>
        <v>0</v>
      </c>
      <c r="G583" s="23">
        <f t="shared" si="48"/>
        <v>0</v>
      </c>
    </row>
    <row r="584" spans="2:7" ht="12.75">
      <c r="B584" s="20">
        <f t="shared" si="49"/>
        <v>582</v>
      </c>
      <c r="C584" s="21">
        <f t="shared" si="46"/>
        <v>0.0254</v>
      </c>
      <c r="D584" s="22">
        <f t="shared" si="50"/>
        <v>0</v>
      </c>
      <c r="E584" s="19">
        <f>IF($D584&lt;0.1,0,-PPMT(+Premisas!$C$4,+B584,Premisas!$C$5,$D$3))</f>
        <v>0</v>
      </c>
      <c r="F584" s="19">
        <f t="shared" si="47"/>
        <v>0</v>
      </c>
      <c r="G584" s="23">
        <f t="shared" si="48"/>
        <v>0</v>
      </c>
    </row>
    <row r="585" spans="2:7" ht="12.75">
      <c r="B585" s="20">
        <f t="shared" si="49"/>
        <v>583</v>
      </c>
      <c r="C585" s="21">
        <f t="shared" si="46"/>
        <v>0.0254</v>
      </c>
      <c r="D585" s="22">
        <f t="shared" si="50"/>
        <v>0</v>
      </c>
      <c r="E585" s="19">
        <f>IF($D585&lt;0.1,0,-PPMT(+Premisas!$C$4,+B585,Premisas!$C$5,$D$3))</f>
        <v>0</v>
      </c>
      <c r="F585" s="19">
        <f t="shared" si="47"/>
        <v>0</v>
      </c>
      <c r="G585" s="23">
        <f t="shared" si="48"/>
        <v>0</v>
      </c>
    </row>
    <row r="586" spans="2:7" ht="12.75">
      <c r="B586" s="20">
        <f t="shared" si="49"/>
        <v>584</v>
      </c>
      <c r="C586" s="21">
        <f t="shared" si="46"/>
        <v>0.0254</v>
      </c>
      <c r="D586" s="22">
        <f t="shared" si="50"/>
        <v>0</v>
      </c>
      <c r="E586" s="19">
        <f>IF($D586&lt;0.1,0,-PPMT(+Premisas!$C$4,+B586,Premisas!$C$5,$D$3))</f>
        <v>0</v>
      </c>
      <c r="F586" s="19">
        <f t="shared" si="47"/>
        <v>0</v>
      </c>
      <c r="G586" s="23">
        <f t="shared" si="48"/>
        <v>0</v>
      </c>
    </row>
    <row r="587" spans="2:7" ht="12.75">
      <c r="B587" s="20">
        <f t="shared" si="49"/>
        <v>585</v>
      </c>
      <c r="C587" s="21">
        <f t="shared" si="46"/>
        <v>0.0254</v>
      </c>
      <c r="D587" s="22">
        <f t="shared" si="50"/>
        <v>0</v>
      </c>
      <c r="E587" s="19">
        <f>IF($D587&lt;0.1,0,-PPMT(+Premisas!$C$4,+B587,Premisas!$C$5,$D$3))</f>
        <v>0</v>
      </c>
      <c r="F587" s="19">
        <f t="shared" si="47"/>
        <v>0</v>
      </c>
      <c r="G587" s="23">
        <f t="shared" si="48"/>
        <v>0</v>
      </c>
    </row>
    <row r="588" spans="2:7" ht="12.75">
      <c r="B588" s="20">
        <f t="shared" si="49"/>
        <v>586</v>
      </c>
      <c r="C588" s="21">
        <f t="shared" si="46"/>
        <v>0.0254</v>
      </c>
      <c r="D588" s="22">
        <f t="shared" si="50"/>
        <v>0</v>
      </c>
      <c r="E588" s="19">
        <f>IF($D588&lt;0.1,0,-PPMT(+Premisas!$C$4,+B588,Premisas!$C$5,$D$3))</f>
        <v>0</v>
      </c>
      <c r="F588" s="19">
        <f t="shared" si="47"/>
        <v>0</v>
      </c>
      <c r="G588" s="23">
        <f t="shared" si="48"/>
        <v>0</v>
      </c>
    </row>
    <row r="589" spans="2:7" ht="12.75">
      <c r="B589" s="20">
        <f t="shared" si="49"/>
        <v>587</v>
      </c>
      <c r="C589" s="21">
        <f t="shared" si="46"/>
        <v>0.0254</v>
      </c>
      <c r="D589" s="22">
        <f t="shared" si="50"/>
        <v>0</v>
      </c>
      <c r="E589" s="19">
        <f>IF($D589&lt;0.1,0,-PPMT(+Premisas!$C$4,+B589,Premisas!$C$5,$D$3))</f>
        <v>0</v>
      </c>
      <c r="F589" s="19">
        <f t="shared" si="47"/>
        <v>0</v>
      </c>
      <c r="G589" s="23">
        <f t="shared" si="48"/>
        <v>0</v>
      </c>
    </row>
    <row r="590" spans="2:7" ht="12.75">
      <c r="B590" s="24">
        <f t="shared" si="49"/>
        <v>588</v>
      </c>
      <c r="C590" s="25">
        <f t="shared" si="46"/>
        <v>0.0254</v>
      </c>
      <c r="D590" s="26">
        <f t="shared" si="50"/>
        <v>0</v>
      </c>
      <c r="E590" s="27">
        <f>IF($D590&lt;0.1,0,-PPMT(+Premisas!$C$4,+B590,Premisas!$C$5,$D$3))</f>
        <v>0</v>
      </c>
      <c r="F590" s="27">
        <f t="shared" si="47"/>
        <v>0</v>
      </c>
      <c r="G590" s="28">
        <f t="shared" si="48"/>
        <v>0</v>
      </c>
    </row>
    <row r="591" spans="2:7" ht="12.75">
      <c r="B591" s="14">
        <f t="shared" si="49"/>
        <v>589</v>
      </c>
      <c r="C591" s="29">
        <f t="shared" si="46"/>
        <v>0.0254</v>
      </c>
      <c r="D591" s="16">
        <f t="shared" si="50"/>
        <v>0</v>
      </c>
      <c r="E591" s="17">
        <f>IF($D591&lt;0.1,0,-PPMT(+Premisas!$C$4,+B591,Premisas!$C$5,$D$3))</f>
        <v>0</v>
      </c>
      <c r="F591" s="17">
        <f t="shared" si="47"/>
        <v>0</v>
      </c>
      <c r="G591" s="18">
        <f t="shared" si="48"/>
        <v>0</v>
      </c>
    </row>
    <row r="592" spans="2:7" ht="12.75">
      <c r="B592" s="20">
        <f t="shared" si="49"/>
        <v>590</v>
      </c>
      <c r="C592" s="21">
        <f t="shared" si="46"/>
        <v>0.0254</v>
      </c>
      <c r="D592" s="22">
        <f t="shared" si="50"/>
        <v>0</v>
      </c>
      <c r="E592" s="19">
        <f>IF($D592&lt;0.1,0,-PPMT(+Premisas!$C$4,+B592,Premisas!$C$5,$D$3))</f>
        <v>0</v>
      </c>
      <c r="F592" s="19">
        <f t="shared" si="47"/>
        <v>0</v>
      </c>
      <c r="G592" s="23">
        <f t="shared" si="48"/>
        <v>0</v>
      </c>
    </row>
    <row r="593" spans="2:7" ht="12.75">
      <c r="B593" s="20">
        <f t="shared" si="49"/>
        <v>591</v>
      </c>
      <c r="C593" s="21">
        <f t="shared" si="46"/>
        <v>0.0254</v>
      </c>
      <c r="D593" s="22">
        <f t="shared" si="50"/>
        <v>0</v>
      </c>
      <c r="E593" s="19">
        <f>IF($D593&lt;0.1,0,-PPMT(+Premisas!$C$4,+B593,Premisas!$C$5,$D$3))</f>
        <v>0</v>
      </c>
      <c r="F593" s="19">
        <f t="shared" si="47"/>
        <v>0</v>
      </c>
      <c r="G593" s="23">
        <f t="shared" si="48"/>
        <v>0</v>
      </c>
    </row>
    <row r="594" spans="2:7" ht="12.75">
      <c r="B594" s="20">
        <f t="shared" si="49"/>
        <v>592</v>
      </c>
      <c r="C594" s="21">
        <f t="shared" si="46"/>
        <v>0.0254</v>
      </c>
      <c r="D594" s="22">
        <f t="shared" si="50"/>
        <v>0</v>
      </c>
      <c r="E594" s="19">
        <f>IF($D594&lt;0.1,0,-PPMT(+Premisas!$C$4,+B594,Premisas!$C$5,$D$3))</f>
        <v>0</v>
      </c>
      <c r="F594" s="19">
        <f t="shared" si="47"/>
        <v>0</v>
      </c>
      <c r="G594" s="23">
        <f t="shared" si="48"/>
        <v>0</v>
      </c>
    </row>
    <row r="595" spans="2:7" ht="12.75">
      <c r="B595" s="20">
        <f t="shared" si="49"/>
        <v>593</v>
      </c>
      <c r="C595" s="21">
        <f t="shared" si="46"/>
        <v>0.0254</v>
      </c>
      <c r="D595" s="22">
        <f t="shared" si="50"/>
        <v>0</v>
      </c>
      <c r="E595" s="19">
        <f>IF($D595&lt;0.1,0,-PPMT(+Premisas!$C$4,+B595,Premisas!$C$5,$D$3))</f>
        <v>0</v>
      </c>
      <c r="F595" s="19">
        <f t="shared" si="47"/>
        <v>0</v>
      </c>
      <c r="G595" s="23">
        <f t="shared" si="48"/>
        <v>0</v>
      </c>
    </row>
    <row r="596" spans="2:7" ht="12.75">
      <c r="B596" s="20">
        <f t="shared" si="49"/>
        <v>594</v>
      </c>
      <c r="C596" s="21">
        <f t="shared" si="46"/>
        <v>0.0254</v>
      </c>
      <c r="D596" s="22">
        <f t="shared" si="50"/>
        <v>0</v>
      </c>
      <c r="E596" s="19">
        <f>IF($D596&lt;0.1,0,-PPMT(+Premisas!$C$4,+B596,Premisas!$C$5,$D$3))</f>
        <v>0</v>
      </c>
      <c r="F596" s="19">
        <f t="shared" si="47"/>
        <v>0</v>
      </c>
      <c r="G596" s="23">
        <f t="shared" si="48"/>
        <v>0</v>
      </c>
    </row>
    <row r="597" spans="2:7" ht="12.75">
      <c r="B597" s="20">
        <f t="shared" si="49"/>
        <v>595</v>
      </c>
      <c r="C597" s="21">
        <f t="shared" si="46"/>
        <v>0.0254</v>
      </c>
      <c r="D597" s="22">
        <f t="shared" si="50"/>
        <v>0</v>
      </c>
      <c r="E597" s="19">
        <f>IF($D597&lt;0.1,0,-PPMT(+Premisas!$C$4,+B597,Premisas!$C$5,$D$3))</f>
        <v>0</v>
      </c>
      <c r="F597" s="19">
        <f t="shared" si="47"/>
        <v>0</v>
      </c>
      <c r="G597" s="23">
        <f t="shared" si="48"/>
        <v>0</v>
      </c>
    </row>
    <row r="598" spans="2:7" ht="12.75">
      <c r="B598" s="20">
        <f t="shared" si="49"/>
        <v>596</v>
      </c>
      <c r="C598" s="21">
        <f t="shared" si="46"/>
        <v>0.0254</v>
      </c>
      <c r="D598" s="22">
        <f t="shared" si="50"/>
        <v>0</v>
      </c>
      <c r="E598" s="19">
        <f>IF($D598&lt;0.1,0,-PPMT(+Premisas!$C$4,+B598,Premisas!$C$5,$D$3))</f>
        <v>0</v>
      </c>
      <c r="F598" s="19">
        <f t="shared" si="47"/>
        <v>0</v>
      </c>
      <c r="G598" s="23">
        <f t="shared" si="48"/>
        <v>0</v>
      </c>
    </row>
    <row r="599" spans="2:7" ht="12.75">
      <c r="B599" s="20">
        <f t="shared" si="49"/>
        <v>597</v>
      </c>
      <c r="C599" s="21">
        <f t="shared" si="46"/>
        <v>0.0254</v>
      </c>
      <c r="D599" s="22">
        <f t="shared" si="50"/>
        <v>0</v>
      </c>
      <c r="E599" s="19">
        <f>IF($D599&lt;0.1,0,-PPMT(+Premisas!$C$4,+B599,Premisas!$C$5,$D$3))</f>
        <v>0</v>
      </c>
      <c r="F599" s="19">
        <f t="shared" si="47"/>
        <v>0</v>
      </c>
      <c r="G599" s="23">
        <f t="shared" si="48"/>
        <v>0</v>
      </c>
    </row>
    <row r="600" spans="2:7" ht="12.75">
      <c r="B600" s="20">
        <f t="shared" si="49"/>
        <v>598</v>
      </c>
      <c r="C600" s="21">
        <f t="shared" si="46"/>
        <v>0.0254</v>
      </c>
      <c r="D600" s="22">
        <f t="shared" si="50"/>
        <v>0</v>
      </c>
      <c r="E600" s="19">
        <f>IF($D600&lt;0.1,0,-PPMT(+Premisas!$C$4,+B600,Premisas!$C$5,$D$3))</f>
        <v>0</v>
      </c>
      <c r="F600" s="19">
        <f t="shared" si="47"/>
        <v>0</v>
      </c>
      <c r="G600" s="23">
        <f t="shared" si="48"/>
        <v>0</v>
      </c>
    </row>
    <row r="601" spans="2:7" ht="12.75">
      <c r="B601" s="20">
        <f t="shared" si="49"/>
        <v>599</v>
      </c>
      <c r="C601" s="21">
        <f t="shared" si="46"/>
        <v>0.0254</v>
      </c>
      <c r="D601" s="22">
        <f t="shared" si="50"/>
        <v>0</v>
      </c>
      <c r="E601" s="19">
        <f>IF($D601&lt;0.1,0,-PPMT(+Premisas!$C$4,+B601,Premisas!$C$5,$D$3))</f>
        <v>0</v>
      </c>
      <c r="F601" s="19">
        <f t="shared" si="47"/>
        <v>0</v>
      </c>
      <c r="G601" s="23">
        <f t="shared" si="48"/>
        <v>0</v>
      </c>
    </row>
    <row r="602" spans="2:7" ht="12.75">
      <c r="B602" s="24">
        <f t="shared" si="49"/>
        <v>600</v>
      </c>
      <c r="C602" s="25">
        <f t="shared" si="46"/>
        <v>0.0254</v>
      </c>
      <c r="D602" s="26">
        <f t="shared" si="50"/>
        <v>0</v>
      </c>
      <c r="E602" s="27">
        <f>IF($D602&lt;0.1,0,-PPMT(+Premisas!$C$4,+B602,Premisas!$C$5,$D$3))</f>
        <v>0</v>
      </c>
      <c r="F602" s="27">
        <f t="shared" si="47"/>
        <v>0</v>
      </c>
      <c r="G602" s="28">
        <f t="shared" si="48"/>
        <v>0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60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11.00390625" defaultRowHeight="12.75"/>
  <cols>
    <col min="1" max="1" width="1.7109375" style="1" customWidth="1"/>
    <col min="2" max="2" width="4.28125" style="1" customWidth="1"/>
    <col min="3" max="3" width="10.00390625" style="1" customWidth="1"/>
    <col min="4" max="4" width="13.00390625" style="1" customWidth="1"/>
    <col min="5" max="7" width="12.8515625" style="1" customWidth="1"/>
    <col min="8" max="8" width="1.7109375" style="1" customWidth="1"/>
    <col min="9" max="9" width="11.28125" style="30" customWidth="1"/>
    <col min="10" max="10" width="4.57421875" style="31" customWidth="1"/>
    <col min="11" max="16384" width="11.00390625" style="1" customWidth="1"/>
  </cols>
  <sheetData>
    <row r="1" spans="4:7" ht="12.75">
      <c r="D1" s="8" t="s">
        <v>16</v>
      </c>
      <c r="E1" s="8" t="s">
        <v>5</v>
      </c>
      <c r="F1" s="8" t="s">
        <v>6</v>
      </c>
      <c r="G1" s="8" t="s">
        <v>7</v>
      </c>
    </row>
    <row r="2" spans="5:7" ht="12.75">
      <c r="E2" s="32">
        <f>SUM(E3:E602)</f>
        <v>0</v>
      </c>
      <c r="F2" s="32">
        <f>SUM(F3:F602)</f>
        <v>0</v>
      </c>
      <c r="G2" s="32">
        <f>SUM(G3:G602)</f>
        <v>0</v>
      </c>
    </row>
    <row r="3" spans="2:10" ht="12.75">
      <c r="B3" s="33">
        <v>1</v>
      </c>
      <c r="C3" s="34">
        <f>Premisas!$B$4</f>
        <v>0.0254</v>
      </c>
      <c r="D3" s="16">
        <f>Premisas!$B$3</f>
        <v>0</v>
      </c>
      <c r="E3" s="35">
        <f>IF($D3&lt;0.1,0,-PPMT(+C3/12,+B3-J3,Premisas!$C$5-J3,I3))</f>
        <v>0</v>
      </c>
      <c r="F3" s="35">
        <f aca="true" t="shared" si="0" ref="F3:F66">D3*C3/12</f>
        <v>0</v>
      </c>
      <c r="G3" s="36">
        <f aca="true" t="shared" si="1" ref="G3:G66">E3+F3</f>
        <v>0</v>
      </c>
      <c r="H3" s="37"/>
      <c r="I3" s="30">
        <f>D3</f>
        <v>0</v>
      </c>
      <c r="J3" s="31">
        <v>0</v>
      </c>
    </row>
    <row r="4" spans="2:10" ht="12.75">
      <c r="B4" s="38">
        <f aca="true" t="shared" si="2" ref="B4:B67">+B3+1</f>
        <v>2</v>
      </c>
      <c r="C4" s="39">
        <f aca="true" t="shared" si="3" ref="C4:C14">+C3</f>
        <v>0.0254</v>
      </c>
      <c r="D4" s="22">
        <f aca="true" t="shared" si="4" ref="D4:D67">+D3-E3</f>
        <v>0</v>
      </c>
      <c r="E4" s="37">
        <f>IF($D4&lt;0.1,0,-PPMT(+C4/12,+B4-J4,Premisas!$C$5-J4,I4))</f>
        <v>0</v>
      </c>
      <c r="F4" s="37">
        <f t="shared" si="0"/>
        <v>0</v>
      </c>
      <c r="G4" s="40">
        <f t="shared" si="1"/>
        <v>0</v>
      </c>
      <c r="H4" s="37"/>
      <c r="I4" s="30">
        <f aca="true" t="shared" si="5" ref="I4:I14">I3</f>
        <v>0</v>
      </c>
      <c r="J4" s="31">
        <f aca="true" t="shared" si="6" ref="J4:J14">J3</f>
        <v>0</v>
      </c>
    </row>
    <row r="5" spans="2:10" ht="12.75">
      <c r="B5" s="38">
        <f t="shared" si="2"/>
        <v>3</v>
      </c>
      <c r="C5" s="39">
        <f t="shared" si="3"/>
        <v>0.0254</v>
      </c>
      <c r="D5" s="22">
        <f t="shared" si="4"/>
        <v>0</v>
      </c>
      <c r="E5" s="37">
        <f>IF($D5&lt;0.1,0,-PPMT(+C5/12,+B5-J5,Premisas!$C$5-J5,I5))</f>
        <v>0</v>
      </c>
      <c r="F5" s="37">
        <f t="shared" si="0"/>
        <v>0</v>
      </c>
      <c r="G5" s="40">
        <f t="shared" si="1"/>
        <v>0</v>
      </c>
      <c r="H5" s="37"/>
      <c r="I5" s="30">
        <f t="shared" si="5"/>
        <v>0</v>
      </c>
      <c r="J5" s="31">
        <f t="shared" si="6"/>
        <v>0</v>
      </c>
    </row>
    <row r="6" spans="2:10" ht="12.75">
      <c r="B6" s="38">
        <f t="shared" si="2"/>
        <v>4</v>
      </c>
      <c r="C6" s="39">
        <f t="shared" si="3"/>
        <v>0.0254</v>
      </c>
      <c r="D6" s="22">
        <f t="shared" si="4"/>
        <v>0</v>
      </c>
      <c r="E6" s="37">
        <f>IF($D6&lt;0.1,0,-PPMT(+C6/12,+B6-J6,Premisas!$C$5-J6,I6))</f>
        <v>0</v>
      </c>
      <c r="F6" s="37">
        <f t="shared" si="0"/>
        <v>0</v>
      </c>
      <c r="G6" s="40">
        <f t="shared" si="1"/>
        <v>0</v>
      </c>
      <c r="H6" s="37"/>
      <c r="I6" s="30">
        <f t="shared" si="5"/>
        <v>0</v>
      </c>
      <c r="J6" s="31">
        <f t="shared" si="6"/>
        <v>0</v>
      </c>
    </row>
    <row r="7" spans="2:10" ht="12.75">
      <c r="B7" s="38">
        <f t="shared" si="2"/>
        <v>5</v>
      </c>
      <c r="C7" s="39">
        <f t="shared" si="3"/>
        <v>0.0254</v>
      </c>
      <c r="D7" s="22">
        <f t="shared" si="4"/>
        <v>0</v>
      </c>
      <c r="E7" s="37">
        <f>IF($D7&lt;0.1,0,-PPMT(+C7/12,+B7-J7,Premisas!$C$5-J7,I7))</f>
        <v>0</v>
      </c>
      <c r="F7" s="37">
        <f t="shared" si="0"/>
        <v>0</v>
      </c>
      <c r="G7" s="40">
        <f t="shared" si="1"/>
        <v>0</v>
      </c>
      <c r="H7" s="37"/>
      <c r="I7" s="30">
        <f t="shared" si="5"/>
        <v>0</v>
      </c>
      <c r="J7" s="31">
        <f t="shared" si="6"/>
        <v>0</v>
      </c>
    </row>
    <row r="8" spans="2:10" ht="12.75">
      <c r="B8" s="38">
        <f t="shared" si="2"/>
        <v>6</v>
      </c>
      <c r="C8" s="39">
        <f t="shared" si="3"/>
        <v>0.0254</v>
      </c>
      <c r="D8" s="22">
        <f t="shared" si="4"/>
        <v>0</v>
      </c>
      <c r="E8" s="37">
        <f>IF($D8&lt;0.1,0,-PPMT(+C8/12,+B8-J8,Premisas!$C$5-J8,I8))</f>
        <v>0</v>
      </c>
      <c r="F8" s="37">
        <f t="shared" si="0"/>
        <v>0</v>
      </c>
      <c r="G8" s="40">
        <f t="shared" si="1"/>
        <v>0</v>
      </c>
      <c r="H8" s="37"/>
      <c r="I8" s="30">
        <f t="shared" si="5"/>
        <v>0</v>
      </c>
      <c r="J8" s="31">
        <f t="shared" si="6"/>
        <v>0</v>
      </c>
    </row>
    <row r="9" spans="2:10" ht="12.75">
      <c r="B9" s="38">
        <f t="shared" si="2"/>
        <v>7</v>
      </c>
      <c r="C9" s="39">
        <f t="shared" si="3"/>
        <v>0.0254</v>
      </c>
      <c r="D9" s="22">
        <f t="shared" si="4"/>
        <v>0</v>
      </c>
      <c r="E9" s="37">
        <f>IF($D9&lt;0.1,0,-PPMT(+C9/12,+B9-J9,Premisas!$C$5-J9,I9))</f>
        <v>0</v>
      </c>
      <c r="F9" s="37">
        <f t="shared" si="0"/>
        <v>0</v>
      </c>
      <c r="G9" s="40">
        <f t="shared" si="1"/>
        <v>0</v>
      </c>
      <c r="H9" s="37"/>
      <c r="I9" s="30">
        <f t="shared" si="5"/>
        <v>0</v>
      </c>
      <c r="J9" s="31">
        <f t="shared" si="6"/>
        <v>0</v>
      </c>
    </row>
    <row r="10" spans="2:10" ht="12.75">
      <c r="B10" s="38">
        <f t="shared" si="2"/>
        <v>8</v>
      </c>
      <c r="C10" s="39">
        <f t="shared" si="3"/>
        <v>0.0254</v>
      </c>
      <c r="D10" s="22">
        <f t="shared" si="4"/>
        <v>0</v>
      </c>
      <c r="E10" s="37">
        <f>IF($D10&lt;0.1,0,-PPMT(+C10/12,+B10-J10,Premisas!$C$5-J10,I10))</f>
        <v>0</v>
      </c>
      <c r="F10" s="37">
        <f t="shared" si="0"/>
        <v>0</v>
      </c>
      <c r="G10" s="40">
        <f t="shared" si="1"/>
        <v>0</v>
      </c>
      <c r="H10" s="37"/>
      <c r="I10" s="30">
        <f t="shared" si="5"/>
        <v>0</v>
      </c>
      <c r="J10" s="31">
        <f t="shared" si="6"/>
        <v>0</v>
      </c>
    </row>
    <row r="11" spans="2:10" ht="12.75">
      <c r="B11" s="38">
        <f t="shared" si="2"/>
        <v>9</v>
      </c>
      <c r="C11" s="39">
        <f t="shared" si="3"/>
        <v>0.0254</v>
      </c>
      <c r="D11" s="22">
        <f t="shared" si="4"/>
        <v>0</v>
      </c>
      <c r="E11" s="37">
        <f>IF($D11&lt;0.1,0,-PPMT(+C11/12,+B11-J11,Premisas!$C$5-J11,I11))</f>
        <v>0</v>
      </c>
      <c r="F11" s="37">
        <f t="shared" si="0"/>
        <v>0</v>
      </c>
      <c r="G11" s="40">
        <f t="shared" si="1"/>
        <v>0</v>
      </c>
      <c r="H11" s="37"/>
      <c r="I11" s="30">
        <f t="shared" si="5"/>
        <v>0</v>
      </c>
      <c r="J11" s="31">
        <f t="shared" si="6"/>
        <v>0</v>
      </c>
    </row>
    <row r="12" spans="2:10" ht="12.75">
      <c r="B12" s="38">
        <f t="shared" si="2"/>
        <v>10</v>
      </c>
      <c r="C12" s="39">
        <f t="shared" si="3"/>
        <v>0.0254</v>
      </c>
      <c r="D12" s="22">
        <f t="shared" si="4"/>
        <v>0</v>
      </c>
      <c r="E12" s="37">
        <f>IF($D12&lt;0.1,0,-PPMT(+C12/12,+B12-J12,Premisas!$C$5-J12,I12))</f>
        <v>0</v>
      </c>
      <c r="F12" s="37">
        <f t="shared" si="0"/>
        <v>0</v>
      </c>
      <c r="G12" s="40">
        <f t="shared" si="1"/>
        <v>0</v>
      </c>
      <c r="H12" s="37"/>
      <c r="I12" s="30">
        <f t="shared" si="5"/>
        <v>0</v>
      </c>
      <c r="J12" s="31">
        <f t="shared" si="6"/>
        <v>0</v>
      </c>
    </row>
    <row r="13" spans="2:10" ht="12.75">
      <c r="B13" s="38">
        <f t="shared" si="2"/>
        <v>11</v>
      </c>
      <c r="C13" s="39">
        <f t="shared" si="3"/>
        <v>0.0254</v>
      </c>
      <c r="D13" s="22">
        <f t="shared" si="4"/>
        <v>0</v>
      </c>
      <c r="E13" s="37">
        <f>IF($D13&lt;0.1,0,-PPMT(+C13/12,+B13-J13,Premisas!$C$5-J13,I13))</f>
        <v>0</v>
      </c>
      <c r="F13" s="37">
        <f t="shared" si="0"/>
        <v>0</v>
      </c>
      <c r="G13" s="40">
        <f t="shared" si="1"/>
        <v>0</v>
      </c>
      <c r="H13" s="37"/>
      <c r="I13" s="30">
        <f t="shared" si="5"/>
        <v>0</v>
      </c>
      <c r="J13" s="31">
        <f t="shared" si="6"/>
        <v>0</v>
      </c>
    </row>
    <row r="14" spans="2:10" ht="12.75">
      <c r="B14" s="41">
        <f t="shared" si="2"/>
        <v>12</v>
      </c>
      <c r="C14" s="42">
        <f t="shared" si="3"/>
        <v>0.0254</v>
      </c>
      <c r="D14" s="26">
        <f t="shared" si="4"/>
        <v>0</v>
      </c>
      <c r="E14" s="43">
        <f>IF($D14&lt;0.1,0,-PPMT(+C14/12,+B14-J14,Premisas!$C$5-J14,I14))</f>
        <v>0</v>
      </c>
      <c r="F14" s="43">
        <f t="shared" si="0"/>
        <v>0</v>
      </c>
      <c r="G14" s="44">
        <f t="shared" si="1"/>
        <v>0</v>
      </c>
      <c r="H14" s="37"/>
      <c r="I14" s="30">
        <f t="shared" si="5"/>
        <v>0</v>
      </c>
      <c r="J14" s="31">
        <f t="shared" si="6"/>
        <v>0</v>
      </c>
    </row>
    <row r="15" spans="2:10" ht="12.75">
      <c r="B15" s="33">
        <f t="shared" si="2"/>
        <v>13</v>
      </c>
      <c r="C15" s="45">
        <f>'Manteniendo amortización inicia'!C15</f>
        <v>0.0254</v>
      </c>
      <c r="D15" s="16">
        <f t="shared" si="4"/>
        <v>0</v>
      </c>
      <c r="E15" s="35">
        <f>IF($D15&lt;0.1,0,-PPMT(+C15/12,+B15-J15,Premisas!$C$5-J15,I15))</f>
        <v>0</v>
      </c>
      <c r="F15" s="35">
        <f t="shared" si="0"/>
        <v>0</v>
      </c>
      <c r="G15" s="36">
        <f t="shared" si="1"/>
        <v>0</v>
      </c>
      <c r="H15" s="37"/>
      <c r="I15" s="30">
        <f>D15</f>
        <v>0</v>
      </c>
      <c r="J15" s="31">
        <f>B14</f>
        <v>12</v>
      </c>
    </row>
    <row r="16" spans="2:10" ht="12.75">
      <c r="B16" s="38">
        <f t="shared" si="2"/>
        <v>14</v>
      </c>
      <c r="C16" s="39">
        <f aca="true" t="shared" si="7" ref="C16:C26">+C15</f>
        <v>0.0254</v>
      </c>
      <c r="D16" s="22">
        <f t="shared" si="4"/>
        <v>0</v>
      </c>
      <c r="E16" s="37">
        <f>IF($D16&lt;0.1,0,-PPMT(+C16/12,+B16-J16,Premisas!$C$5-J16,I16))</f>
        <v>0</v>
      </c>
      <c r="F16" s="37">
        <f t="shared" si="0"/>
        <v>0</v>
      </c>
      <c r="G16" s="40">
        <f t="shared" si="1"/>
        <v>0</v>
      </c>
      <c r="H16" s="37"/>
      <c r="I16" s="30">
        <f aca="true" t="shared" si="8" ref="I16:I26">I15</f>
        <v>0</v>
      </c>
      <c r="J16" s="31">
        <f aca="true" t="shared" si="9" ref="J16:J26">J15</f>
        <v>12</v>
      </c>
    </row>
    <row r="17" spans="2:10" ht="12.75">
      <c r="B17" s="38">
        <f t="shared" si="2"/>
        <v>15</v>
      </c>
      <c r="C17" s="39">
        <f t="shared" si="7"/>
        <v>0.0254</v>
      </c>
      <c r="D17" s="22">
        <f t="shared" si="4"/>
        <v>0</v>
      </c>
      <c r="E17" s="37">
        <f>IF($D17&lt;0.1,0,-PPMT(+C17/12,+B17-J17,Premisas!$C$5-J17,I17))</f>
        <v>0</v>
      </c>
      <c r="F17" s="37">
        <f t="shared" si="0"/>
        <v>0</v>
      </c>
      <c r="G17" s="40">
        <f t="shared" si="1"/>
        <v>0</v>
      </c>
      <c r="H17" s="37"/>
      <c r="I17" s="30">
        <f t="shared" si="8"/>
        <v>0</v>
      </c>
      <c r="J17" s="31">
        <f t="shared" si="9"/>
        <v>12</v>
      </c>
    </row>
    <row r="18" spans="2:10" ht="12.75">
      <c r="B18" s="38">
        <f t="shared" si="2"/>
        <v>16</v>
      </c>
      <c r="C18" s="39">
        <f t="shared" si="7"/>
        <v>0.0254</v>
      </c>
      <c r="D18" s="22">
        <f t="shared" si="4"/>
        <v>0</v>
      </c>
      <c r="E18" s="37">
        <f>IF($D18&lt;0.1,0,-PPMT(+C18/12,+B18-J18,Premisas!$C$5-J18,I18))</f>
        <v>0</v>
      </c>
      <c r="F18" s="37">
        <f t="shared" si="0"/>
        <v>0</v>
      </c>
      <c r="G18" s="40">
        <f t="shared" si="1"/>
        <v>0</v>
      </c>
      <c r="H18" s="37"/>
      <c r="I18" s="30">
        <f t="shared" si="8"/>
        <v>0</v>
      </c>
      <c r="J18" s="31">
        <f t="shared" si="9"/>
        <v>12</v>
      </c>
    </row>
    <row r="19" spans="2:10" ht="12.75">
      <c r="B19" s="38">
        <f t="shared" si="2"/>
        <v>17</v>
      </c>
      <c r="C19" s="39">
        <f t="shared" si="7"/>
        <v>0.0254</v>
      </c>
      <c r="D19" s="22">
        <f t="shared" si="4"/>
        <v>0</v>
      </c>
      <c r="E19" s="37">
        <f>IF($D19&lt;0.1,0,-PPMT(+C19/12,+B19-J19,Premisas!$C$5-J19,I19))</f>
        <v>0</v>
      </c>
      <c r="F19" s="37">
        <f t="shared" si="0"/>
        <v>0</v>
      </c>
      <c r="G19" s="40">
        <f t="shared" si="1"/>
        <v>0</v>
      </c>
      <c r="H19" s="37"/>
      <c r="I19" s="30">
        <f t="shared" si="8"/>
        <v>0</v>
      </c>
      <c r="J19" s="31">
        <f t="shared" si="9"/>
        <v>12</v>
      </c>
    </row>
    <row r="20" spans="2:10" ht="12.75">
      <c r="B20" s="38">
        <f t="shared" si="2"/>
        <v>18</v>
      </c>
      <c r="C20" s="39">
        <f t="shared" si="7"/>
        <v>0.0254</v>
      </c>
      <c r="D20" s="22">
        <f t="shared" si="4"/>
        <v>0</v>
      </c>
      <c r="E20" s="37">
        <f>IF($D20&lt;0.1,0,-PPMT(+C20/12,+B20-J20,Premisas!$C$5-J20,I20))</f>
        <v>0</v>
      </c>
      <c r="F20" s="37">
        <f t="shared" si="0"/>
        <v>0</v>
      </c>
      <c r="G20" s="40">
        <f t="shared" si="1"/>
        <v>0</v>
      </c>
      <c r="H20" s="37"/>
      <c r="I20" s="30">
        <f t="shared" si="8"/>
        <v>0</v>
      </c>
      <c r="J20" s="31">
        <f t="shared" si="9"/>
        <v>12</v>
      </c>
    </row>
    <row r="21" spans="2:10" ht="12.75">
      <c r="B21" s="38">
        <f t="shared" si="2"/>
        <v>19</v>
      </c>
      <c r="C21" s="39">
        <f t="shared" si="7"/>
        <v>0.0254</v>
      </c>
      <c r="D21" s="22">
        <f t="shared" si="4"/>
        <v>0</v>
      </c>
      <c r="E21" s="37">
        <f>IF($D21&lt;0.1,0,-PPMT(+C21/12,+B21-J21,Premisas!$C$5-J21,I21))</f>
        <v>0</v>
      </c>
      <c r="F21" s="37">
        <f t="shared" si="0"/>
        <v>0</v>
      </c>
      <c r="G21" s="40">
        <f t="shared" si="1"/>
        <v>0</v>
      </c>
      <c r="H21" s="37"/>
      <c r="I21" s="30">
        <f t="shared" si="8"/>
        <v>0</v>
      </c>
      <c r="J21" s="31">
        <f t="shared" si="9"/>
        <v>12</v>
      </c>
    </row>
    <row r="22" spans="2:10" ht="12.75">
      <c r="B22" s="38">
        <f t="shared" si="2"/>
        <v>20</v>
      </c>
      <c r="C22" s="39">
        <f t="shared" si="7"/>
        <v>0.0254</v>
      </c>
      <c r="D22" s="22">
        <f t="shared" si="4"/>
        <v>0</v>
      </c>
      <c r="E22" s="37">
        <f>IF($D22&lt;0.1,0,-PPMT(+C22/12,+B22-J22,Premisas!$C$5-J22,I22))</f>
        <v>0</v>
      </c>
      <c r="F22" s="37">
        <f t="shared" si="0"/>
        <v>0</v>
      </c>
      <c r="G22" s="40">
        <f t="shared" si="1"/>
        <v>0</v>
      </c>
      <c r="H22" s="37"/>
      <c r="I22" s="30">
        <f t="shared" si="8"/>
        <v>0</v>
      </c>
      <c r="J22" s="31">
        <f t="shared" si="9"/>
        <v>12</v>
      </c>
    </row>
    <row r="23" spans="2:10" ht="12.75">
      <c r="B23" s="38">
        <f t="shared" si="2"/>
        <v>21</v>
      </c>
      <c r="C23" s="39">
        <f t="shared" si="7"/>
        <v>0.0254</v>
      </c>
      <c r="D23" s="22">
        <f t="shared" si="4"/>
        <v>0</v>
      </c>
      <c r="E23" s="37">
        <f>IF($D23&lt;0.1,0,-PPMT(+C23/12,+B23-J23,Premisas!$C$5-J23,I23))</f>
        <v>0</v>
      </c>
      <c r="F23" s="37">
        <f t="shared" si="0"/>
        <v>0</v>
      </c>
      <c r="G23" s="40">
        <f t="shared" si="1"/>
        <v>0</v>
      </c>
      <c r="H23" s="37"/>
      <c r="I23" s="30">
        <f t="shared" si="8"/>
        <v>0</v>
      </c>
      <c r="J23" s="31">
        <f t="shared" si="9"/>
        <v>12</v>
      </c>
    </row>
    <row r="24" spans="2:10" ht="12.75">
      <c r="B24" s="38">
        <f t="shared" si="2"/>
        <v>22</v>
      </c>
      <c r="C24" s="39">
        <f t="shared" si="7"/>
        <v>0.0254</v>
      </c>
      <c r="D24" s="22">
        <f t="shared" si="4"/>
        <v>0</v>
      </c>
      <c r="E24" s="37">
        <f>IF($D24&lt;0.1,0,-PPMT(+C24/12,+B24-J24,Premisas!$C$5-J24,I24))</f>
        <v>0</v>
      </c>
      <c r="F24" s="37">
        <f t="shared" si="0"/>
        <v>0</v>
      </c>
      <c r="G24" s="40">
        <f t="shared" si="1"/>
        <v>0</v>
      </c>
      <c r="H24" s="37"/>
      <c r="I24" s="30">
        <f t="shared" si="8"/>
        <v>0</v>
      </c>
      <c r="J24" s="31">
        <f t="shared" si="9"/>
        <v>12</v>
      </c>
    </row>
    <row r="25" spans="2:10" ht="12.75">
      <c r="B25" s="38">
        <f t="shared" si="2"/>
        <v>23</v>
      </c>
      <c r="C25" s="39">
        <f t="shared" si="7"/>
        <v>0.0254</v>
      </c>
      <c r="D25" s="22">
        <f t="shared" si="4"/>
        <v>0</v>
      </c>
      <c r="E25" s="37">
        <f>IF($D25&lt;0.1,0,-PPMT(+C25/12,+B25-J25,Premisas!$C$5-J25,I25))</f>
        <v>0</v>
      </c>
      <c r="F25" s="37">
        <f t="shared" si="0"/>
        <v>0</v>
      </c>
      <c r="G25" s="40">
        <f t="shared" si="1"/>
        <v>0</v>
      </c>
      <c r="H25" s="37"/>
      <c r="I25" s="30">
        <f t="shared" si="8"/>
        <v>0</v>
      </c>
      <c r="J25" s="31">
        <f t="shared" si="9"/>
        <v>12</v>
      </c>
    </row>
    <row r="26" spans="2:10" ht="12.75">
      <c r="B26" s="41">
        <f t="shared" si="2"/>
        <v>24</v>
      </c>
      <c r="C26" s="42">
        <f t="shared" si="7"/>
        <v>0.0254</v>
      </c>
      <c r="D26" s="26">
        <f t="shared" si="4"/>
        <v>0</v>
      </c>
      <c r="E26" s="43">
        <f>IF($D26&lt;0.1,0,-PPMT(+C26/12,+B26-J26,Premisas!$C$5-J26,I26))</f>
        <v>0</v>
      </c>
      <c r="F26" s="43">
        <f t="shared" si="0"/>
        <v>0</v>
      </c>
      <c r="G26" s="44">
        <f t="shared" si="1"/>
        <v>0</v>
      </c>
      <c r="H26" s="37"/>
      <c r="I26" s="30">
        <f t="shared" si="8"/>
        <v>0</v>
      </c>
      <c r="J26" s="31">
        <f t="shared" si="9"/>
        <v>12</v>
      </c>
    </row>
    <row r="27" spans="2:10" ht="12.75">
      <c r="B27" s="33">
        <f t="shared" si="2"/>
        <v>25</v>
      </c>
      <c r="C27" s="45">
        <f>'Manteniendo amortización inicia'!C27</f>
        <v>0.0254</v>
      </c>
      <c r="D27" s="16">
        <f t="shared" si="4"/>
        <v>0</v>
      </c>
      <c r="E27" s="35">
        <f>IF($D27&lt;0.1,0,-PPMT(+C27/12,+B27-J27,Premisas!$C$5-J27,I27))</f>
        <v>0</v>
      </c>
      <c r="F27" s="35">
        <f t="shared" si="0"/>
        <v>0</v>
      </c>
      <c r="G27" s="36">
        <f t="shared" si="1"/>
        <v>0</v>
      </c>
      <c r="H27" s="37"/>
      <c r="I27" s="30">
        <f>D27</f>
        <v>0</v>
      </c>
      <c r="J27" s="31">
        <f>B26</f>
        <v>24</v>
      </c>
    </row>
    <row r="28" spans="2:10" ht="12.75">
      <c r="B28" s="38">
        <f t="shared" si="2"/>
        <v>26</v>
      </c>
      <c r="C28" s="39">
        <f aca="true" t="shared" si="10" ref="C28:C38">+C27</f>
        <v>0.0254</v>
      </c>
      <c r="D28" s="22">
        <f t="shared" si="4"/>
        <v>0</v>
      </c>
      <c r="E28" s="37">
        <f>IF($D28&lt;0.1,0,-PPMT(+C28/12,+B28-J28,Premisas!$C$5-J28,I28))</f>
        <v>0</v>
      </c>
      <c r="F28" s="37">
        <f t="shared" si="0"/>
        <v>0</v>
      </c>
      <c r="G28" s="40">
        <f t="shared" si="1"/>
        <v>0</v>
      </c>
      <c r="H28" s="37"/>
      <c r="I28" s="30">
        <f aca="true" t="shared" si="11" ref="I28:I38">I27</f>
        <v>0</v>
      </c>
      <c r="J28" s="31">
        <f aca="true" t="shared" si="12" ref="J28:J38">J27</f>
        <v>24</v>
      </c>
    </row>
    <row r="29" spans="2:10" ht="12.75">
      <c r="B29" s="38">
        <f t="shared" si="2"/>
        <v>27</v>
      </c>
      <c r="C29" s="39">
        <f t="shared" si="10"/>
        <v>0.0254</v>
      </c>
      <c r="D29" s="22">
        <f t="shared" si="4"/>
        <v>0</v>
      </c>
      <c r="E29" s="37">
        <f>IF($D29&lt;0.1,0,-PPMT(+C29/12,+B29-J29,Premisas!$C$5-J29,I29))</f>
        <v>0</v>
      </c>
      <c r="F29" s="37">
        <f t="shared" si="0"/>
        <v>0</v>
      </c>
      <c r="G29" s="40">
        <f t="shared" si="1"/>
        <v>0</v>
      </c>
      <c r="H29" s="37"/>
      <c r="I29" s="30">
        <f t="shared" si="11"/>
        <v>0</v>
      </c>
      <c r="J29" s="31">
        <f t="shared" si="12"/>
        <v>24</v>
      </c>
    </row>
    <row r="30" spans="2:10" ht="12.75">
      <c r="B30" s="38">
        <f t="shared" si="2"/>
        <v>28</v>
      </c>
      <c r="C30" s="39">
        <f t="shared" si="10"/>
        <v>0.0254</v>
      </c>
      <c r="D30" s="22">
        <f t="shared" si="4"/>
        <v>0</v>
      </c>
      <c r="E30" s="37">
        <f>IF($D30&lt;0.1,0,-PPMT(+C30/12,+B30-J30,Premisas!$C$5-J30,I30))</f>
        <v>0</v>
      </c>
      <c r="F30" s="37">
        <f t="shared" si="0"/>
        <v>0</v>
      </c>
      <c r="G30" s="40">
        <f t="shared" si="1"/>
        <v>0</v>
      </c>
      <c r="H30" s="37"/>
      <c r="I30" s="30">
        <f t="shared" si="11"/>
        <v>0</v>
      </c>
      <c r="J30" s="31">
        <f t="shared" si="12"/>
        <v>24</v>
      </c>
    </row>
    <row r="31" spans="2:10" ht="12.75">
      <c r="B31" s="38">
        <f t="shared" si="2"/>
        <v>29</v>
      </c>
      <c r="C31" s="39">
        <f t="shared" si="10"/>
        <v>0.0254</v>
      </c>
      <c r="D31" s="22">
        <f t="shared" si="4"/>
        <v>0</v>
      </c>
      <c r="E31" s="37">
        <f>IF($D31&lt;0.1,0,-PPMT(+C31/12,+B31-J31,Premisas!$C$5-J31,I31))</f>
        <v>0</v>
      </c>
      <c r="F31" s="37">
        <f t="shared" si="0"/>
        <v>0</v>
      </c>
      <c r="G31" s="40">
        <f t="shared" si="1"/>
        <v>0</v>
      </c>
      <c r="H31" s="37"/>
      <c r="I31" s="30">
        <f t="shared" si="11"/>
        <v>0</v>
      </c>
      <c r="J31" s="31">
        <f t="shared" si="12"/>
        <v>24</v>
      </c>
    </row>
    <row r="32" spans="2:10" ht="12.75">
      <c r="B32" s="38">
        <f t="shared" si="2"/>
        <v>30</v>
      </c>
      <c r="C32" s="39">
        <f t="shared" si="10"/>
        <v>0.0254</v>
      </c>
      <c r="D32" s="22">
        <f t="shared" si="4"/>
        <v>0</v>
      </c>
      <c r="E32" s="37">
        <f>IF($D32&lt;0.1,0,-PPMT(+C32/12,+B32-J32,Premisas!$C$5-J32,I32))</f>
        <v>0</v>
      </c>
      <c r="F32" s="37">
        <f t="shared" si="0"/>
        <v>0</v>
      </c>
      <c r="G32" s="40">
        <f t="shared" si="1"/>
        <v>0</v>
      </c>
      <c r="H32" s="37"/>
      <c r="I32" s="30">
        <f t="shared" si="11"/>
        <v>0</v>
      </c>
      <c r="J32" s="31">
        <f t="shared" si="12"/>
        <v>24</v>
      </c>
    </row>
    <row r="33" spans="2:10" ht="12.75">
      <c r="B33" s="38">
        <f t="shared" si="2"/>
        <v>31</v>
      </c>
      <c r="C33" s="39">
        <f t="shared" si="10"/>
        <v>0.0254</v>
      </c>
      <c r="D33" s="22">
        <f t="shared" si="4"/>
        <v>0</v>
      </c>
      <c r="E33" s="37">
        <f>IF($D33&lt;0.1,0,-PPMT(+C33/12,+B33-J33,Premisas!$C$5-J33,I33))</f>
        <v>0</v>
      </c>
      <c r="F33" s="37">
        <f t="shared" si="0"/>
        <v>0</v>
      </c>
      <c r="G33" s="40">
        <f t="shared" si="1"/>
        <v>0</v>
      </c>
      <c r="H33" s="37"/>
      <c r="I33" s="30">
        <f t="shared" si="11"/>
        <v>0</v>
      </c>
      <c r="J33" s="31">
        <f t="shared" si="12"/>
        <v>24</v>
      </c>
    </row>
    <row r="34" spans="2:10" ht="12.75">
      <c r="B34" s="38">
        <f t="shared" si="2"/>
        <v>32</v>
      </c>
      <c r="C34" s="39">
        <f t="shared" si="10"/>
        <v>0.0254</v>
      </c>
      <c r="D34" s="22">
        <f t="shared" si="4"/>
        <v>0</v>
      </c>
      <c r="E34" s="37">
        <f>IF($D34&lt;0.1,0,-PPMT(+C34/12,+B34-J34,Premisas!$C$5-J34,I34))</f>
        <v>0</v>
      </c>
      <c r="F34" s="37">
        <f t="shared" si="0"/>
        <v>0</v>
      </c>
      <c r="G34" s="40">
        <f t="shared" si="1"/>
        <v>0</v>
      </c>
      <c r="H34" s="37"/>
      <c r="I34" s="30">
        <f t="shared" si="11"/>
        <v>0</v>
      </c>
      <c r="J34" s="31">
        <f t="shared" si="12"/>
        <v>24</v>
      </c>
    </row>
    <row r="35" spans="2:10" ht="12.75">
      <c r="B35" s="38">
        <f t="shared" si="2"/>
        <v>33</v>
      </c>
      <c r="C35" s="39">
        <f t="shared" si="10"/>
        <v>0.0254</v>
      </c>
      <c r="D35" s="22">
        <f t="shared" si="4"/>
        <v>0</v>
      </c>
      <c r="E35" s="37">
        <f>IF($D35&lt;0.1,0,-PPMT(+C35/12,+B35-J35,Premisas!$C$5-J35,I35))</f>
        <v>0</v>
      </c>
      <c r="F35" s="37">
        <f t="shared" si="0"/>
        <v>0</v>
      </c>
      <c r="G35" s="40">
        <f t="shared" si="1"/>
        <v>0</v>
      </c>
      <c r="H35" s="37"/>
      <c r="I35" s="30">
        <f t="shared" si="11"/>
        <v>0</v>
      </c>
      <c r="J35" s="31">
        <f t="shared" si="12"/>
        <v>24</v>
      </c>
    </row>
    <row r="36" spans="2:10" ht="12.75">
      <c r="B36" s="38">
        <f t="shared" si="2"/>
        <v>34</v>
      </c>
      <c r="C36" s="39">
        <f t="shared" si="10"/>
        <v>0.0254</v>
      </c>
      <c r="D36" s="22">
        <f t="shared" si="4"/>
        <v>0</v>
      </c>
      <c r="E36" s="37">
        <f>IF($D36&lt;0.1,0,-PPMT(+C36/12,+B36-J36,Premisas!$C$5-J36,I36))</f>
        <v>0</v>
      </c>
      <c r="F36" s="37">
        <f t="shared" si="0"/>
        <v>0</v>
      </c>
      <c r="G36" s="40">
        <f t="shared" si="1"/>
        <v>0</v>
      </c>
      <c r="H36" s="37"/>
      <c r="I36" s="30">
        <f t="shared" si="11"/>
        <v>0</v>
      </c>
      <c r="J36" s="31">
        <f t="shared" si="12"/>
        <v>24</v>
      </c>
    </row>
    <row r="37" spans="2:10" ht="12.75">
      <c r="B37" s="38">
        <f t="shared" si="2"/>
        <v>35</v>
      </c>
      <c r="C37" s="39">
        <f t="shared" si="10"/>
        <v>0.0254</v>
      </c>
      <c r="D37" s="22">
        <f t="shared" si="4"/>
        <v>0</v>
      </c>
      <c r="E37" s="37">
        <f>IF($D37&lt;0.1,0,-PPMT(+C37/12,+B37-J37,Premisas!$C$5-J37,I37))</f>
        <v>0</v>
      </c>
      <c r="F37" s="37">
        <f t="shared" si="0"/>
        <v>0</v>
      </c>
      <c r="G37" s="40">
        <f t="shared" si="1"/>
        <v>0</v>
      </c>
      <c r="H37" s="37"/>
      <c r="I37" s="30">
        <f t="shared" si="11"/>
        <v>0</v>
      </c>
      <c r="J37" s="31">
        <f t="shared" si="12"/>
        <v>24</v>
      </c>
    </row>
    <row r="38" spans="2:10" ht="12.75">
      <c r="B38" s="41">
        <f t="shared" si="2"/>
        <v>36</v>
      </c>
      <c r="C38" s="42">
        <f t="shared" si="10"/>
        <v>0.0254</v>
      </c>
      <c r="D38" s="26">
        <f t="shared" si="4"/>
        <v>0</v>
      </c>
      <c r="E38" s="43">
        <f>IF($D38&lt;0.1,0,-PPMT(+C38/12,+B38-J38,Premisas!$C$5-J38,I38))</f>
        <v>0</v>
      </c>
      <c r="F38" s="43">
        <f t="shared" si="0"/>
        <v>0</v>
      </c>
      <c r="G38" s="44">
        <f t="shared" si="1"/>
        <v>0</v>
      </c>
      <c r="H38" s="37"/>
      <c r="I38" s="30">
        <f t="shared" si="11"/>
        <v>0</v>
      </c>
      <c r="J38" s="31">
        <f t="shared" si="12"/>
        <v>24</v>
      </c>
    </row>
    <row r="39" spans="2:10" ht="12.75">
      <c r="B39" s="33">
        <f t="shared" si="2"/>
        <v>37</v>
      </c>
      <c r="C39" s="45">
        <f>'Manteniendo amortización inicia'!C39</f>
        <v>0.0254</v>
      </c>
      <c r="D39" s="16">
        <f t="shared" si="4"/>
        <v>0</v>
      </c>
      <c r="E39" s="35">
        <f>IF($D39&lt;0.1,0,-PPMT(+C39/12,+B39-J39,Premisas!$C$5-J39,I39))</f>
        <v>0</v>
      </c>
      <c r="F39" s="35">
        <f t="shared" si="0"/>
        <v>0</v>
      </c>
      <c r="G39" s="36">
        <f t="shared" si="1"/>
        <v>0</v>
      </c>
      <c r="H39" s="37"/>
      <c r="I39" s="30">
        <f>D39</f>
        <v>0</v>
      </c>
      <c r="J39" s="31">
        <f>B38</f>
        <v>36</v>
      </c>
    </row>
    <row r="40" spans="2:10" ht="12.75">
      <c r="B40" s="38">
        <f t="shared" si="2"/>
        <v>38</v>
      </c>
      <c r="C40" s="39">
        <f aca="true" t="shared" si="13" ref="C40:C50">+C39</f>
        <v>0.0254</v>
      </c>
      <c r="D40" s="22">
        <f t="shared" si="4"/>
        <v>0</v>
      </c>
      <c r="E40" s="37">
        <f>IF($D40&lt;0.1,0,-PPMT(+C40/12,+B40-J40,Premisas!$C$5-J40,I40))</f>
        <v>0</v>
      </c>
      <c r="F40" s="37">
        <f t="shared" si="0"/>
        <v>0</v>
      </c>
      <c r="G40" s="40">
        <f t="shared" si="1"/>
        <v>0</v>
      </c>
      <c r="H40" s="37"/>
      <c r="I40" s="30">
        <f aca="true" t="shared" si="14" ref="I40:I50">I39</f>
        <v>0</v>
      </c>
      <c r="J40" s="31">
        <f aca="true" t="shared" si="15" ref="J40:J50">J39</f>
        <v>36</v>
      </c>
    </row>
    <row r="41" spans="2:10" ht="12.75">
      <c r="B41" s="38">
        <f t="shared" si="2"/>
        <v>39</v>
      </c>
      <c r="C41" s="39">
        <f t="shared" si="13"/>
        <v>0.0254</v>
      </c>
      <c r="D41" s="22">
        <f t="shared" si="4"/>
        <v>0</v>
      </c>
      <c r="E41" s="37">
        <f>IF($D41&lt;0.1,0,-PPMT(+C41/12,+B41-J41,Premisas!$C$5-J41,I41))</f>
        <v>0</v>
      </c>
      <c r="F41" s="37">
        <f t="shared" si="0"/>
        <v>0</v>
      </c>
      <c r="G41" s="40">
        <f t="shared" si="1"/>
        <v>0</v>
      </c>
      <c r="H41" s="37"/>
      <c r="I41" s="30">
        <f t="shared" si="14"/>
        <v>0</v>
      </c>
      <c r="J41" s="31">
        <f t="shared" si="15"/>
        <v>36</v>
      </c>
    </row>
    <row r="42" spans="2:10" ht="12.75">
      <c r="B42" s="38">
        <f t="shared" si="2"/>
        <v>40</v>
      </c>
      <c r="C42" s="39">
        <f t="shared" si="13"/>
        <v>0.0254</v>
      </c>
      <c r="D42" s="22">
        <f t="shared" si="4"/>
        <v>0</v>
      </c>
      <c r="E42" s="37">
        <f>IF($D42&lt;0.1,0,-PPMT(+C42/12,+B42-J42,Premisas!$C$5-J42,I42))</f>
        <v>0</v>
      </c>
      <c r="F42" s="37">
        <f t="shared" si="0"/>
        <v>0</v>
      </c>
      <c r="G42" s="40">
        <f t="shared" si="1"/>
        <v>0</v>
      </c>
      <c r="H42" s="37"/>
      <c r="I42" s="30">
        <f t="shared" si="14"/>
        <v>0</v>
      </c>
      <c r="J42" s="31">
        <f t="shared" si="15"/>
        <v>36</v>
      </c>
    </row>
    <row r="43" spans="2:10" ht="12.75">
      <c r="B43" s="38">
        <f t="shared" si="2"/>
        <v>41</v>
      </c>
      <c r="C43" s="39">
        <f t="shared" si="13"/>
        <v>0.0254</v>
      </c>
      <c r="D43" s="22">
        <f t="shared" si="4"/>
        <v>0</v>
      </c>
      <c r="E43" s="37">
        <f>IF($D43&lt;0.1,0,-PPMT(+C43/12,+B43-J43,Premisas!$C$5-J43,I43))</f>
        <v>0</v>
      </c>
      <c r="F43" s="37">
        <f t="shared" si="0"/>
        <v>0</v>
      </c>
      <c r="G43" s="40">
        <f t="shared" si="1"/>
        <v>0</v>
      </c>
      <c r="H43" s="37"/>
      <c r="I43" s="30">
        <f t="shared" si="14"/>
        <v>0</v>
      </c>
      <c r="J43" s="31">
        <f t="shared" si="15"/>
        <v>36</v>
      </c>
    </row>
    <row r="44" spans="2:10" ht="12.75">
      <c r="B44" s="38">
        <f t="shared" si="2"/>
        <v>42</v>
      </c>
      <c r="C44" s="39">
        <f t="shared" si="13"/>
        <v>0.0254</v>
      </c>
      <c r="D44" s="22">
        <f t="shared" si="4"/>
        <v>0</v>
      </c>
      <c r="E44" s="37">
        <f>IF($D44&lt;0.1,0,-PPMT(+C44/12,+B44-J44,Premisas!$C$5-J44,I44))</f>
        <v>0</v>
      </c>
      <c r="F44" s="37">
        <f t="shared" si="0"/>
        <v>0</v>
      </c>
      <c r="G44" s="40">
        <f t="shared" si="1"/>
        <v>0</v>
      </c>
      <c r="H44" s="37"/>
      <c r="I44" s="30">
        <f t="shared" si="14"/>
        <v>0</v>
      </c>
      <c r="J44" s="31">
        <f t="shared" si="15"/>
        <v>36</v>
      </c>
    </row>
    <row r="45" spans="2:10" ht="12.75">
      <c r="B45" s="38">
        <f t="shared" si="2"/>
        <v>43</v>
      </c>
      <c r="C45" s="39">
        <f t="shared" si="13"/>
        <v>0.0254</v>
      </c>
      <c r="D45" s="22">
        <f t="shared" si="4"/>
        <v>0</v>
      </c>
      <c r="E45" s="37">
        <f>IF($D45&lt;0.1,0,-PPMT(+C45/12,+B45-J45,Premisas!$C$5-J45,I45))</f>
        <v>0</v>
      </c>
      <c r="F45" s="37">
        <f t="shared" si="0"/>
        <v>0</v>
      </c>
      <c r="G45" s="40">
        <f t="shared" si="1"/>
        <v>0</v>
      </c>
      <c r="H45" s="37"/>
      <c r="I45" s="30">
        <f t="shared" si="14"/>
        <v>0</v>
      </c>
      <c r="J45" s="31">
        <f t="shared" si="15"/>
        <v>36</v>
      </c>
    </row>
    <row r="46" spans="2:10" ht="12.75">
      <c r="B46" s="38">
        <f t="shared" si="2"/>
        <v>44</v>
      </c>
      <c r="C46" s="39">
        <f t="shared" si="13"/>
        <v>0.0254</v>
      </c>
      <c r="D46" s="22">
        <f t="shared" si="4"/>
        <v>0</v>
      </c>
      <c r="E46" s="37">
        <f>IF($D46&lt;0.1,0,-PPMT(+C46/12,+B46-J46,Premisas!$C$5-J46,I46))</f>
        <v>0</v>
      </c>
      <c r="F46" s="37">
        <f t="shared" si="0"/>
        <v>0</v>
      </c>
      <c r="G46" s="40">
        <f t="shared" si="1"/>
        <v>0</v>
      </c>
      <c r="H46" s="37"/>
      <c r="I46" s="30">
        <f t="shared" si="14"/>
        <v>0</v>
      </c>
      <c r="J46" s="31">
        <f t="shared" si="15"/>
        <v>36</v>
      </c>
    </row>
    <row r="47" spans="2:10" ht="12.75">
      <c r="B47" s="38">
        <f t="shared" si="2"/>
        <v>45</v>
      </c>
      <c r="C47" s="39">
        <f t="shared" si="13"/>
        <v>0.0254</v>
      </c>
      <c r="D47" s="22">
        <f t="shared" si="4"/>
        <v>0</v>
      </c>
      <c r="E47" s="37">
        <f>IF($D47&lt;0.1,0,-PPMT(+C47/12,+B47-J47,Premisas!$C$5-J47,I47))</f>
        <v>0</v>
      </c>
      <c r="F47" s="37">
        <f t="shared" si="0"/>
        <v>0</v>
      </c>
      <c r="G47" s="40">
        <f t="shared" si="1"/>
        <v>0</v>
      </c>
      <c r="H47" s="37"/>
      <c r="I47" s="30">
        <f t="shared" si="14"/>
        <v>0</v>
      </c>
      <c r="J47" s="31">
        <f t="shared" si="15"/>
        <v>36</v>
      </c>
    </row>
    <row r="48" spans="2:10" ht="12.75">
      <c r="B48" s="38">
        <f t="shared" si="2"/>
        <v>46</v>
      </c>
      <c r="C48" s="39">
        <f t="shared" si="13"/>
        <v>0.0254</v>
      </c>
      <c r="D48" s="22">
        <f t="shared" si="4"/>
        <v>0</v>
      </c>
      <c r="E48" s="37">
        <f>IF($D48&lt;0.1,0,-PPMT(+C48/12,+B48-J48,Premisas!$C$5-J48,I48))</f>
        <v>0</v>
      </c>
      <c r="F48" s="37">
        <f t="shared" si="0"/>
        <v>0</v>
      </c>
      <c r="G48" s="40">
        <f t="shared" si="1"/>
        <v>0</v>
      </c>
      <c r="H48" s="37"/>
      <c r="I48" s="30">
        <f t="shared" si="14"/>
        <v>0</v>
      </c>
      <c r="J48" s="31">
        <f t="shared" si="15"/>
        <v>36</v>
      </c>
    </row>
    <row r="49" spans="2:10" ht="12.75">
      <c r="B49" s="38">
        <f t="shared" si="2"/>
        <v>47</v>
      </c>
      <c r="C49" s="39">
        <f t="shared" si="13"/>
        <v>0.0254</v>
      </c>
      <c r="D49" s="22">
        <f t="shared" si="4"/>
        <v>0</v>
      </c>
      <c r="E49" s="37">
        <f>IF($D49&lt;0.1,0,-PPMT(+C49/12,+B49-J49,Premisas!$C$5-J49,I49))</f>
        <v>0</v>
      </c>
      <c r="F49" s="37">
        <f t="shared" si="0"/>
        <v>0</v>
      </c>
      <c r="G49" s="40">
        <f t="shared" si="1"/>
        <v>0</v>
      </c>
      <c r="H49" s="37"/>
      <c r="I49" s="30">
        <f t="shared" si="14"/>
        <v>0</v>
      </c>
      <c r="J49" s="31">
        <f t="shared" si="15"/>
        <v>36</v>
      </c>
    </row>
    <row r="50" spans="2:10" ht="12.75">
      <c r="B50" s="41">
        <f t="shared" si="2"/>
        <v>48</v>
      </c>
      <c r="C50" s="42">
        <f t="shared" si="13"/>
        <v>0.0254</v>
      </c>
      <c r="D50" s="26">
        <f t="shared" si="4"/>
        <v>0</v>
      </c>
      <c r="E50" s="43">
        <f>IF($D50&lt;0.1,0,-PPMT(+C50/12,+B50-J50,Premisas!$C$5-J50,I50))</f>
        <v>0</v>
      </c>
      <c r="F50" s="43">
        <f t="shared" si="0"/>
        <v>0</v>
      </c>
      <c r="G50" s="44">
        <f t="shared" si="1"/>
        <v>0</v>
      </c>
      <c r="H50" s="37"/>
      <c r="I50" s="30">
        <f t="shared" si="14"/>
        <v>0</v>
      </c>
      <c r="J50" s="31">
        <f t="shared" si="15"/>
        <v>36</v>
      </c>
    </row>
    <row r="51" spans="2:10" ht="12.75">
      <c r="B51" s="33">
        <f t="shared" si="2"/>
        <v>49</v>
      </c>
      <c r="C51" s="45">
        <f>'Manteniendo amortización inicia'!C51</f>
        <v>0.0254</v>
      </c>
      <c r="D51" s="16">
        <f t="shared" si="4"/>
        <v>0</v>
      </c>
      <c r="E51" s="35">
        <f>IF($D51&lt;0.1,0,-PPMT(+C51/12,+B51-J51,Premisas!$C$5-J51,I51))</f>
        <v>0</v>
      </c>
      <c r="F51" s="35">
        <f t="shared" si="0"/>
        <v>0</v>
      </c>
      <c r="G51" s="36">
        <f t="shared" si="1"/>
        <v>0</v>
      </c>
      <c r="H51" s="37"/>
      <c r="I51" s="30">
        <f>D51</f>
        <v>0</v>
      </c>
      <c r="J51" s="31">
        <f>B50</f>
        <v>48</v>
      </c>
    </row>
    <row r="52" spans="2:10" ht="12.75">
      <c r="B52" s="38">
        <f t="shared" si="2"/>
        <v>50</v>
      </c>
      <c r="C52" s="39">
        <f aca="true" t="shared" si="16" ref="C52:C62">+C51</f>
        <v>0.0254</v>
      </c>
      <c r="D52" s="22">
        <f t="shared" si="4"/>
        <v>0</v>
      </c>
      <c r="E52" s="37">
        <f>IF($D52&lt;0.1,0,-PPMT(+C52/12,+B52-J52,Premisas!$C$5-J52,I52))</f>
        <v>0</v>
      </c>
      <c r="F52" s="37">
        <f t="shared" si="0"/>
        <v>0</v>
      </c>
      <c r="G52" s="40">
        <f t="shared" si="1"/>
        <v>0</v>
      </c>
      <c r="H52" s="37"/>
      <c r="I52" s="30">
        <f aca="true" t="shared" si="17" ref="I52:I62">I51</f>
        <v>0</v>
      </c>
      <c r="J52" s="31">
        <f aca="true" t="shared" si="18" ref="J52:J62">J51</f>
        <v>48</v>
      </c>
    </row>
    <row r="53" spans="2:10" ht="12.75">
      <c r="B53" s="38">
        <f t="shared" si="2"/>
        <v>51</v>
      </c>
      <c r="C53" s="39">
        <f t="shared" si="16"/>
        <v>0.0254</v>
      </c>
      <c r="D53" s="22">
        <f t="shared" si="4"/>
        <v>0</v>
      </c>
      <c r="E53" s="37">
        <f>IF($D53&lt;0.1,0,-PPMT(+C53/12,+B53-J53,Premisas!$C$5-J53,I53))</f>
        <v>0</v>
      </c>
      <c r="F53" s="37">
        <f t="shared" si="0"/>
        <v>0</v>
      </c>
      <c r="G53" s="40">
        <f t="shared" si="1"/>
        <v>0</v>
      </c>
      <c r="H53" s="37"/>
      <c r="I53" s="30">
        <f t="shared" si="17"/>
        <v>0</v>
      </c>
      <c r="J53" s="31">
        <f t="shared" si="18"/>
        <v>48</v>
      </c>
    </row>
    <row r="54" spans="2:10" ht="12.75">
      <c r="B54" s="38">
        <f t="shared" si="2"/>
        <v>52</v>
      </c>
      <c r="C54" s="39">
        <f t="shared" si="16"/>
        <v>0.0254</v>
      </c>
      <c r="D54" s="22">
        <f t="shared" si="4"/>
        <v>0</v>
      </c>
      <c r="E54" s="37">
        <f>IF($D54&lt;0.1,0,-PPMT(+C54/12,+B54-J54,Premisas!$C$5-J54,I54))</f>
        <v>0</v>
      </c>
      <c r="F54" s="37">
        <f t="shared" si="0"/>
        <v>0</v>
      </c>
      <c r="G54" s="40">
        <f t="shared" si="1"/>
        <v>0</v>
      </c>
      <c r="H54" s="37"/>
      <c r="I54" s="30">
        <f t="shared" si="17"/>
        <v>0</v>
      </c>
      <c r="J54" s="31">
        <f t="shared" si="18"/>
        <v>48</v>
      </c>
    </row>
    <row r="55" spans="2:10" ht="12.75">
      <c r="B55" s="38">
        <f t="shared" si="2"/>
        <v>53</v>
      </c>
      <c r="C55" s="39">
        <f t="shared" si="16"/>
        <v>0.0254</v>
      </c>
      <c r="D55" s="22">
        <f t="shared" si="4"/>
        <v>0</v>
      </c>
      <c r="E55" s="37">
        <f>IF($D55&lt;0.1,0,-PPMT(+C55/12,+B55-J55,Premisas!$C$5-J55,I55))</f>
        <v>0</v>
      </c>
      <c r="F55" s="37">
        <f t="shared" si="0"/>
        <v>0</v>
      </c>
      <c r="G55" s="40">
        <f t="shared" si="1"/>
        <v>0</v>
      </c>
      <c r="H55" s="37"/>
      <c r="I55" s="30">
        <f t="shared" si="17"/>
        <v>0</v>
      </c>
      <c r="J55" s="31">
        <f t="shared" si="18"/>
        <v>48</v>
      </c>
    </row>
    <row r="56" spans="2:10" ht="12.75">
      <c r="B56" s="38">
        <f t="shared" si="2"/>
        <v>54</v>
      </c>
      <c r="C56" s="39">
        <f t="shared" si="16"/>
        <v>0.0254</v>
      </c>
      <c r="D56" s="22">
        <f t="shared" si="4"/>
        <v>0</v>
      </c>
      <c r="E56" s="37">
        <f>IF($D56&lt;0.1,0,-PPMT(+C56/12,+B56-J56,Premisas!$C$5-J56,I56))</f>
        <v>0</v>
      </c>
      <c r="F56" s="37">
        <f t="shared" si="0"/>
        <v>0</v>
      </c>
      <c r="G56" s="40">
        <f t="shared" si="1"/>
        <v>0</v>
      </c>
      <c r="H56" s="37"/>
      <c r="I56" s="30">
        <f t="shared" si="17"/>
        <v>0</v>
      </c>
      <c r="J56" s="31">
        <f t="shared" si="18"/>
        <v>48</v>
      </c>
    </row>
    <row r="57" spans="2:10" ht="12.75">
      <c r="B57" s="38">
        <f t="shared" si="2"/>
        <v>55</v>
      </c>
      <c r="C57" s="39">
        <f t="shared" si="16"/>
        <v>0.0254</v>
      </c>
      <c r="D57" s="22">
        <f t="shared" si="4"/>
        <v>0</v>
      </c>
      <c r="E57" s="37">
        <f>IF($D57&lt;0.1,0,-PPMT(+C57/12,+B57-J57,Premisas!$C$5-J57,I57))</f>
        <v>0</v>
      </c>
      <c r="F57" s="37">
        <f t="shared" si="0"/>
        <v>0</v>
      </c>
      <c r="G57" s="40">
        <f t="shared" si="1"/>
        <v>0</v>
      </c>
      <c r="H57" s="37"/>
      <c r="I57" s="30">
        <f t="shared" si="17"/>
        <v>0</v>
      </c>
      <c r="J57" s="31">
        <f t="shared" si="18"/>
        <v>48</v>
      </c>
    </row>
    <row r="58" spans="2:10" ht="12.75">
      <c r="B58" s="38">
        <f t="shared" si="2"/>
        <v>56</v>
      </c>
      <c r="C58" s="39">
        <f t="shared" si="16"/>
        <v>0.0254</v>
      </c>
      <c r="D58" s="22">
        <f t="shared" si="4"/>
        <v>0</v>
      </c>
      <c r="E58" s="37">
        <f>IF($D58&lt;0.1,0,-PPMT(+C58/12,+B58-J58,Premisas!$C$5-J58,I58))</f>
        <v>0</v>
      </c>
      <c r="F58" s="37">
        <f t="shared" si="0"/>
        <v>0</v>
      </c>
      <c r="G58" s="40">
        <f t="shared" si="1"/>
        <v>0</v>
      </c>
      <c r="H58" s="37"/>
      <c r="I58" s="30">
        <f t="shared" si="17"/>
        <v>0</v>
      </c>
      <c r="J58" s="31">
        <f t="shared" si="18"/>
        <v>48</v>
      </c>
    </row>
    <row r="59" spans="2:10" ht="12.75">
      <c r="B59" s="38">
        <f t="shared" si="2"/>
        <v>57</v>
      </c>
      <c r="C59" s="39">
        <f t="shared" si="16"/>
        <v>0.0254</v>
      </c>
      <c r="D59" s="22">
        <f t="shared" si="4"/>
        <v>0</v>
      </c>
      <c r="E59" s="37">
        <f>IF($D59&lt;0.1,0,-PPMT(+C59/12,+B59-J59,Premisas!$C$5-J59,I59))</f>
        <v>0</v>
      </c>
      <c r="F59" s="37">
        <f t="shared" si="0"/>
        <v>0</v>
      </c>
      <c r="G59" s="40">
        <f t="shared" si="1"/>
        <v>0</v>
      </c>
      <c r="H59" s="37"/>
      <c r="I59" s="30">
        <f t="shared" si="17"/>
        <v>0</v>
      </c>
      <c r="J59" s="31">
        <f t="shared" si="18"/>
        <v>48</v>
      </c>
    </row>
    <row r="60" spans="2:10" ht="12.75">
      <c r="B60" s="38">
        <f t="shared" si="2"/>
        <v>58</v>
      </c>
      <c r="C60" s="39">
        <f t="shared" si="16"/>
        <v>0.0254</v>
      </c>
      <c r="D60" s="22">
        <f t="shared" si="4"/>
        <v>0</v>
      </c>
      <c r="E60" s="37">
        <f>IF($D60&lt;0.1,0,-PPMT(+C60/12,+B60-J60,Premisas!$C$5-J60,I60))</f>
        <v>0</v>
      </c>
      <c r="F60" s="37">
        <f t="shared" si="0"/>
        <v>0</v>
      </c>
      <c r="G60" s="40">
        <f t="shared" si="1"/>
        <v>0</v>
      </c>
      <c r="H60" s="37"/>
      <c r="I60" s="30">
        <f t="shared" si="17"/>
        <v>0</v>
      </c>
      <c r="J60" s="31">
        <f t="shared" si="18"/>
        <v>48</v>
      </c>
    </row>
    <row r="61" spans="2:10" ht="12.75">
      <c r="B61" s="38">
        <f t="shared" si="2"/>
        <v>59</v>
      </c>
      <c r="C61" s="39">
        <f t="shared" si="16"/>
        <v>0.0254</v>
      </c>
      <c r="D61" s="22">
        <f t="shared" si="4"/>
        <v>0</v>
      </c>
      <c r="E61" s="37">
        <f>IF($D61&lt;0.1,0,-PPMT(+C61/12,+B61-J61,Premisas!$C$5-J61,I61))</f>
        <v>0</v>
      </c>
      <c r="F61" s="37">
        <f t="shared" si="0"/>
        <v>0</v>
      </c>
      <c r="G61" s="40">
        <f t="shared" si="1"/>
        <v>0</v>
      </c>
      <c r="H61" s="37"/>
      <c r="I61" s="30">
        <f t="shared" si="17"/>
        <v>0</v>
      </c>
      <c r="J61" s="31">
        <f t="shared" si="18"/>
        <v>48</v>
      </c>
    </row>
    <row r="62" spans="2:10" ht="12.75">
      <c r="B62" s="41">
        <f t="shared" si="2"/>
        <v>60</v>
      </c>
      <c r="C62" s="42">
        <f t="shared" si="16"/>
        <v>0.0254</v>
      </c>
      <c r="D62" s="26">
        <f t="shared" si="4"/>
        <v>0</v>
      </c>
      <c r="E62" s="43">
        <f>IF($D62&lt;0.1,0,-PPMT(+C62/12,+B62-J62,Premisas!$C$5-J62,I62))</f>
        <v>0</v>
      </c>
      <c r="F62" s="43">
        <f t="shared" si="0"/>
        <v>0</v>
      </c>
      <c r="G62" s="44">
        <f t="shared" si="1"/>
        <v>0</v>
      </c>
      <c r="H62" s="37"/>
      <c r="I62" s="30">
        <f t="shared" si="17"/>
        <v>0</v>
      </c>
      <c r="J62" s="31">
        <f t="shared" si="18"/>
        <v>48</v>
      </c>
    </row>
    <row r="63" spans="2:10" ht="12.75">
      <c r="B63" s="33">
        <f t="shared" si="2"/>
        <v>61</v>
      </c>
      <c r="C63" s="45">
        <f>'Manteniendo amortización inicia'!C63</f>
        <v>0.0254</v>
      </c>
      <c r="D63" s="16">
        <f t="shared" si="4"/>
        <v>0</v>
      </c>
      <c r="E63" s="35">
        <f>IF($D63&lt;0.1,0,-PPMT(+C63/12,+B63-J63,Premisas!$C$5-J63,I63))</f>
        <v>0</v>
      </c>
      <c r="F63" s="35">
        <f t="shared" si="0"/>
        <v>0</v>
      </c>
      <c r="G63" s="36">
        <f t="shared" si="1"/>
        <v>0</v>
      </c>
      <c r="H63" s="37"/>
      <c r="I63" s="30">
        <f>D63</f>
        <v>0</v>
      </c>
      <c r="J63" s="31">
        <f>B62</f>
        <v>60</v>
      </c>
    </row>
    <row r="64" spans="2:10" ht="12.75">
      <c r="B64" s="38">
        <f t="shared" si="2"/>
        <v>62</v>
      </c>
      <c r="C64" s="39">
        <f aca="true" t="shared" si="19" ref="C64:C74">+C63</f>
        <v>0.0254</v>
      </c>
      <c r="D64" s="22">
        <f t="shared" si="4"/>
        <v>0</v>
      </c>
      <c r="E64" s="37">
        <f>IF($D64&lt;0.1,0,-PPMT(+C64/12,+B64-J64,Premisas!$C$5-J64,I64))</f>
        <v>0</v>
      </c>
      <c r="F64" s="37">
        <f t="shared" si="0"/>
        <v>0</v>
      </c>
      <c r="G64" s="40">
        <f t="shared" si="1"/>
        <v>0</v>
      </c>
      <c r="H64" s="37"/>
      <c r="I64" s="30">
        <f aca="true" t="shared" si="20" ref="I64:I74">I63</f>
        <v>0</v>
      </c>
      <c r="J64" s="31">
        <f aca="true" t="shared" si="21" ref="J64:J74">J63</f>
        <v>60</v>
      </c>
    </row>
    <row r="65" spans="2:10" ht="12.75">
      <c r="B65" s="38">
        <f t="shared" si="2"/>
        <v>63</v>
      </c>
      <c r="C65" s="39">
        <f t="shared" si="19"/>
        <v>0.0254</v>
      </c>
      <c r="D65" s="22">
        <f t="shared" si="4"/>
        <v>0</v>
      </c>
      <c r="E65" s="37">
        <f>IF($D65&lt;0.1,0,-PPMT(+C65/12,+B65-J65,Premisas!$C$5-J65,I65))</f>
        <v>0</v>
      </c>
      <c r="F65" s="37">
        <f t="shared" si="0"/>
        <v>0</v>
      </c>
      <c r="G65" s="40">
        <f t="shared" si="1"/>
        <v>0</v>
      </c>
      <c r="H65" s="37"/>
      <c r="I65" s="30">
        <f t="shared" si="20"/>
        <v>0</v>
      </c>
      <c r="J65" s="31">
        <f t="shared" si="21"/>
        <v>60</v>
      </c>
    </row>
    <row r="66" spans="2:10" ht="12.75">
      <c r="B66" s="38">
        <f t="shared" si="2"/>
        <v>64</v>
      </c>
      <c r="C66" s="39">
        <f t="shared" si="19"/>
        <v>0.0254</v>
      </c>
      <c r="D66" s="22">
        <f t="shared" si="4"/>
        <v>0</v>
      </c>
      <c r="E66" s="37">
        <f>IF($D66&lt;0.1,0,-PPMT(+C66/12,+B66-J66,Premisas!$C$5-J66,I66))</f>
        <v>0</v>
      </c>
      <c r="F66" s="37">
        <f t="shared" si="0"/>
        <v>0</v>
      </c>
      <c r="G66" s="40">
        <f t="shared" si="1"/>
        <v>0</v>
      </c>
      <c r="H66" s="37"/>
      <c r="I66" s="30">
        <f t="shared" si="20"/>
        <v>0</v>
      </c>
      <c r="J66" s="31">
        <f t="shared" si="21"/>
        <v>60</v>
      </c>
    </row>
    <row r="67" spans="2:10" ht="12.75">
      <c r="B67" s="38">
        <f t="shared" si="2"/>
        <v>65</v>
      </c>
      <c r="C67" s="39">
        <f t="shared" si="19"/>
        <v>0.0254</v>
      </c>
      <c r="D67" s="22">
        <f t="shared" si="4"/>
        <v>0</v>
      </c>
      <c r="E67" s="37">
        <f>IF($D67&lt;0.1,0,-PPMT(+C67/12,+B67-J67,Premisas!$C$5-J67,I67))</f>
        <v>0</v>
      </c>
      <c r="F67" s="37">
        <f aca="true" t="shared" si="22" ref="F67:F130">D67*C67/12</f>
        <v>0</v>
      </c>
      <c r="G67" s="40">
        <f aca="true" t="shared" si="23" ref="G67:G130">E67+F67</f>
        <v>0</v>
      </c>
      <c r="H67" s="37"/>
      <c r="I67" s="30">
        <f t="shared" si="20"/>
        <v>0</v>
      </c>
      <c r="J67" s="31">
        <f t="shared" si="21"/>
        <v>60</v>
      </c>
    </row>
    <row r="68" spans="2:10" ht="12.75">
      <c r="B68" s="38">
        <f aca="true" t="shared" si="24" ref="B68:B131">+B67+1</f>
        <v>66</v>
      </c>
      <c r="C68" s="39">
        <f t="shared" si="19"/>
        <v>0.0254</v>
      </c>
      <c r="D68" s="22">
        <f aca="true" t="shared" si="25" ref="D68:D131">+D67-E67</f>
        <v>0</v>
      </c>
      <c r="E68" s="37">
        <f>IF($D68&lt;0.1,0,-PPMT(+C68/12,+B68-J68,Premisas!$C$5-J68,I68))</f>
        <v>0</v>
      </c>
      <c r="F68" s="37">
        <f t="shared" si="22"/>
        <v>0</v>
      </c>
      <c r="G68" s="40">
        <f t="shared" si="23"/>
        <v>0</v>
      </c>
      <c r="H68" s="37"/>
      <c r="I68" s="30">
        <f t="shared" si="20"/>
        <v>0</v>
      </c>
      <c r="J68" s="31">
        <f t="shared" si="21"/>
        <v>60</v>
      </c>
    </row>
    <row r="69" spans="2:10" ht="12.75">
      <c r="B69" s="38">
        <f t="shared" si="24"/>
        <v>67</v>
      </c>
      <c r="C69" s="39">
        <f t="shared" si="19"/>
        <v>0.0254</v>
      </c>
      <c r="D69" s="22">
        <f t="shared" si="25"/>
        <v>0</v>
      </c>
      <c r="E69" s="37">
        <f>IF($D69&lt;0.1,0,-PPMT(+C69/12,+B69-J69,Premisas!$C$5-J69,I69))</f>
        <v>0</v>
      </c>
      <c r="F69" s="37">
        <f t="shared" si="22"/>
        <v>0</v>
      </c>
      <c r="G69" s="40">
        <f t="shared" si="23"/>
        <v>0</v>
      </c>
      <c r="H69" s="37"/>
      <c r="I69" s="30">
        <f t="shared" si="20"/>
        <v>0</v>
      </c>
      <c r="J69" s="31">
        <f t="shared" si="21"/>
        <v>60</v>
      </c>
    </row>
    <row r="70" spans="2:10" ht="12.75">
      <c r="B70" s="38">
        <f t="shared" si="24"/>
        <v>68</v>
      </c>
      <c r="C70" s="39">
        <f t="shared" si="19"/>
        <v>0.0254</v>
      </c>
      <c r="D70" s="22">
        <f t="shared" si="25"/>
        <v>0</v>
      </c>
      <c r="E70" s="37">
        <f>IF($D70&lt;0.1,0,-PPMT(+C70/12,+B70-J70,Premisas!$C$5-J70,I70))</f>
        <v>0</v>
      </c>
      <c r="F70" s="37">
        <f t="shared" si="22"/>
        <v>0</v>
      </c>
      <c r="G70" s="40">
        <f t="shared" si="23"/>
        <v>0</v>
      </c>
      <c r="H70" s="37"/>
      <c r="I70" s="30">
        <f t="shared" si="20"/>
        <v>0</v>
      </c>
      <c r="J70" s="31">
        <f t="shared" si="21"/>
        <v>60</v>
      </c>
    </row>
    <row r="71" spans="2:10" ht="12.75">
      <c r="B71" s="38">
        <f t="shared" si="24"/>
        <v>69</v>
      </c>
      <c r="C71" s="39">
        <f t="shared" si="19"/>
        <v>0.0254</v>
      </c>
      <c r="D71" s="22">
        <f t="shared" si="25"/>
        <v>0</v>
      </c>
      <c r="E71" s="37">
        <f>IF($D71&lt;0.1,0,-PPMT(+C71/12,+B71-J71,Premisas!$C$5-J71,I71))</f>
        <v>0</v>
      </c>
      <c r="F71" s="37">
        <f t="shared" si="22"/>
        <v>0</v>
      </c>
      <c r="G71" s="40">
        <f t="shared" si="23"/>
        <v>0</v>
      </c>
      <c r="H71" s="37"/>
      <c r="I71" s="30">
        <f t="shared" si="20"/>
        <v>0</v>
      </c>
      <c r="J71" s="31">
        <f t="shared" si="21"/>
        <v>60</v>
      </c>
    </row>
    <row r="72" spans="2:10" ht="12.75">
      <c r="B72" s="38">
        <f t="shared" si="24"/>
        <v>70</v>
      </c>
      <c r="C72" s="39">
        <f t="shared" si="19"/>
        <v>0.0254</v>
      </c>
      <c r="D72" s="22">
        <f t="shared" si="25"/>
        <v>0</v>
      </c>
      <c r="E72" s="37">
        <f>IF($D72&lt;0.1,0,-PPMT(+C72/12,+B72-J72,Premisas!$C$5-J72,I72))</f>
        <v>0</v>
      </c>
      <c r="F72" s="37">
        <f t="shared" si="22"/>
        <v>0</v>
      </c>
      <c r="G72" s="40">
        <f t="shared" si="23"/>
        <v>0</v>
      </c>
      <c r="H72" s="37"/>
      <c r="I72" s="30">
        <f t="shared" si="20"/>
        <v>0</v>
      </c>
      <c r="J72" s="31">
        <f t="shared" si="21"/>
        <v>60</v>
      </c>
    </row>
    <row r="73" spans="2:10" ht="12.75">
      <c r="B73" s="38">
        <f t="shared" si="24"/>
        <v>71</v>
      </c>
      <c r="C73" s="39">
        <f t="shared" si="19"/>
        <v>0.0254</v>
      </c>
      <c r="D73" s="22">
        <f t="shared" si="25"/>
        <v>0</v>
      </c>
      <c r="E73" s="37">
        <f>IF($D73&lt;0.1,0,-PPMT(+C73/12,+B73-J73,Premisas!$C$5-J73,I73))</f>
        <v>0</v>
      </c>
      <c r="F73" s="37">
        <f t="shared" si="22"/>
        <v>0</v>
      </c>
      <c r="G73" s="40">
        <f t="shared" si="23"/>
        <v>0</v>
      </c>
      <c r="H73" s="37"/>
      <c r="I73" s="30">
        <f t="shared" si="20"/>
        <v>0</v>
      </c>
      <c r="J73" s="31">
        <f t="shared" si="21"/>
        <v>60</v>
      </c>
    </row>
    <row r="74" spans="2:10" ht="12.75">
      <c r="B74" s="41">
        <f t="shared" si="24"/>
        <v>72</v>
      </c>
      <c r="C74" s="42">
        <f t="shared" si="19"/>
        <v>0.0254</v>
      </c>
      <c r="D74" s="26">
        <f t="shared" si="25"/>
        <v>0</v>
      </c>
      <c r="E74" s="43">
        <f>IF($D74&lt;0.1,0,-PPMT(+C74/12,+B74-J74,Premisas!$C$5-J74,I74))</f>
        <v>0</v>
      </c>
      <c r="F74" s="43">
        <f t="shared" si="22"/>
        <v>0</v>
      </c>
      <c r="G74" s="44">
        <f t="shared" si="23"/>
        <v>0</v>
      </c>
      <c r="H74" s="37"/>
      <c r="I74" s="30">
        <f t="shared" si="20"/>
        <v>0</v>
      </c>
      <c r="J74" s="31">
        <f t="shared" si="21"/>
        <v>60</v>
      </c>
    </row>
    <row r="75" spans="2:10" ht="12.75">
      <c r="B75" s="33">
        <f t="shared" si="24"/>
        <v>73</v>
      </c>
      <c r="C75" s="45">
        <f>'Manteniendo amortización inicia'!C75</f>
        <v>0.0254</v>
      </c>
      <c r="D75" s="16">
        <f t="shared" si="25"/>
        <v>0</v>
      </c>
      <c r="E75" s="35">
        <f>IF($D75&lt;0.1,0,-PPMT(+C75/12,+B75-J75,Premisas!$C$5-J75,I75))</f>
        <v>0</v>
      </c>
      <c r="F75" s="35">
        <f t="shared" si="22"/>
        <v>0</v>
      </c>
      <c r="G75" s="36">
        <f t="shared" si="23"/>
        <v>0</v>
      </c>
      <c r="H75" s="37"/>
      <c r="I75" s="30">
        <f>D75</f>
        <v>0</v>
      </c>
      <c r="J75" s="31">
        <f>B74</f>
        <v>72</v>
      </c>
    </row>
    <row r="76" spans="2:10" ht="12.75">
      <c r="B76" s="38">
        <f t="shared" si="24"/>
        <v>74</v>
      </c>
      <c r="C76" s="39">
        <f aca="true" t="shared" si="26" ref="C76:C86">+C75</f>
        <v>0.0254</v>
      </c>
      <c r="D76" s="22">
        <f t="shared" si="25"/>
        <v>0</v>
      </c>
      <c r="E76" s="37">
        <f>IF($D76&lt;0.1,0,-PPMT(+C76/12,+B76-J76,Premisas!$C$5-J76,I76))</f>
        <v>0</v>
      </c>
      <c r="F76" s="37">
        <f t="shared" si="22"/>
        <v>0</v>
      </c>
      <c r="G76" s="40">
        <f t="shared" si="23"/>
        <v>0</v>
      </c>
      <c r="H76" s="37"/>
      <c r="I76" s="30">
        <f aca="true" t="shared" si="27" ref="I76:I86">I75</f>
        <v>0</v>
      </c>
      <c r="J76" s="31">
        <f aca="true" t="shared" si="28" ref="J76:J86">J75</f>
        <v>72</v>
      </c>
    </row>
    <row r="77" spans="2:10" ht="12.75">
      <c r="B77" s="38">
        <f t="shared" si="24"/>
        <v>75</v>
      </c>
      <c r="C77" s="39">
        <f t="shared" si="26"/>
        <v>0.0254</v>
      </c>
      <c r="D77" s="22">
        <f t="shared" si="25"/>
        <v>0</v>
      </c>
      <c r="E77" s="37">
        <f>IF($D77&lt;0.1,0,-PPMT(+C77/12,+B77-J77,Premisas!$C$5-J77,I77))</f>
        <v>0</v>
      </c>
      <c r="F77" s="37">
        <f t="shared" si="22"/>
        <v>0</v>
      </c>
      <c r="G77" s="40">
        <f t="shared" si="23"/>
        <v>0</v>
      </c>
      <c r="H77" s="37"/>
      <c r="I77" s="30">
        <f t="shared" si="27"/>
        <v>0</v>
      </c>
      <c r="J77" s="31">
        <f t="shared" si="28"/>
        <v>72</v>
      </c>
    </row>
    <row r="78" spans="2:10" ht="12.75">
      <c r="B78" s="38">
        <f t="shared" si="24"/>
        <v>76</v>
      </c>
      <c r="C78" s="39">
        <f t="shared" si="26"/>
        <v>0.0254</v>
      </c>
      <c r="D78" s="22">
        <f t="shared" si="25"/>
        <v>0</v>
      </c>
      <c r="E78" s="37">
        <f>IF($D78&lt;0.1,0,-PPMT(+C78/12,+B78-J78,Premisas!$C$5-J78,I78))</f>
        <v>0</v>
      </c>
      <c r="F78" s="37">
        <f t="shared" si="22"/>
        <v>0</v>
      </c>
      <c r="G78" s="40">
        <f t="shared" si="23"/>
        <v>0</v>
      </c>
      <c r="H78" s="37"/>
      <c r="I78" s="30">
        <f t="shared" si="27"/>
        <v>0</v>
      </c>
      <c r="J78" s="31">
        <f t="shared" si="28"/>
        <v>72</v>
      </c>
    </row>
    <row r="79" spans="2:10" ht="12.75">
      <c r="B79" s="38">
        <f t="shared" si="24"/>
        <v>77</v>
      </c>
      <c r="C79" s="39">
        <f t="shared" si="26"/>
        <v>0.0254</v>
      </c>
      <c r="D79" s="22">
        <f t="shared" si="25"/>
        <v>0</v>
      </c>
      <c r="E79" s="37">
        <f>IF($D79&lt;0.1,0,-PPMT(+C79/12,+B79-J79,Premisas!$C$5-J79,I79))</f>
        <v>0</v>
      </c>
      <c r="F79" s="37">
        <f t="shared" si="22"/>
        <v>0</v>
      </c>
      <c r="G79" s="40">
        <f t="shared" si="23"/>
        <v>0</v>
      </c>
      <c r="H79" s="37"/>
      <c r="I79" s="30">
        <f t="shared" si="27"/>
        <v>0</v>
      </c>
      <c r="J79" s="31">
        <f t="shared" si="28"/>
        <v>72</v>
      </c>
    </row>
    <row r="80" spans="2:10" ht="12.75">
      <c r="B80" s="38">
        <f t="shared" si="24"/>
        <v>78</v>
      </c>
      <c r="C80" s="39">
        <f t="shared" si="26"/>
        <v>0.0254</v>
      </c>
      <c r="D80" s="22">
        <f t="shared" si="25"/>
        <v>0</v>
      </c>
      <c r="E80" s="37">
        <f>IF($D80&lt;0.1,0,-PPMT(+C80/12,+B80-J80,Premisas!$C$5-J80,I80))</f>
        <v>0</v>
      </c>
      <c r="F80" s="37">
        <f t="shared" si="22"/>
        <v>0</v>
      </c>
      <c r="G80" s="40">
        <f t="shared" si="23"/>
        <v>0</v>
      </c>
      <c r="H80" s="37"/>
      <c r="I80" s="30">
        <f t="shared" si="27"/>
        <v>0</v>
      </c>
      <c r="J80" s="31">
        <f t="shared" si="28"/>
        <v>72</v>
      </c>
    </row>
    <row r="81" spans="2:10" ht="12.75">
      <c r="B81" s="38">
        <f t="shared" si="24"/>
        <v>79</v>
      </c>
      <c r="C81" s="39">
        <f t="shared" si="26"/>
        <v>0.0254</v>
      </c>
      <c r="D81" s="22">
        <f t="shared" si="25"/>
        <v>0</v>
      </c>
      <c r="E81" s="37">
        <f>IF($D81&lt;0.1,0,-PPMT(+C81/12,+B81-J81,Premisas!$C$5-J81,I81))</f>
        <v>0</v>
      </c>
      <c r="F81" s="37">
        <f t="shared" si="22"/>
        <v>0</v>
      </c>
      <c r="G81" s="40">
        <f t="shared" si="23"/>
        <v>0</v>
      </c>
      <c r="H81" s="37"/>
      <c r="I81" s="30">
        <f t="shared" si="27"/>
        <v>0</v>
      </c>
      <c r="J81" s="31">
        <f t="shared" si="28"/>
        <v>72</v>
      </c>
    </row>
    <row r="82" spans="2:10" ht="12.75">
      <c r="B82" s="38">
        <f t="shared" si="24"/>
        <v>80</v>
      </c>
      <c r="C82" s="39">
        <f t="shared" si="26"/>
        <v>0.0254</v>
      </c>
      <c r="D82" s="22">
        <f t="shared" si="25"/>
        <v>0</v>
      </c>
      <c r="E82" s="37">
        <f>IF($D82&lt;0.1,0,-PPMT(+C82/12,+B82-J82,Premisas!$C$5-J82,I82))</f>
        <v>0</v>
      </c>
      <c r="F82" s="37">
        <f t="shared" si="22"/>
        <v>0</v>
      </c>
      <c r="G82" s="40">
        <f t="shared" si="23"/>
        <v>0</v>
      </c>
      <c r="H82" s="37"/>
      <c r="I82" s="30">
        <f t="shared" si="27"/>
        <v>0</v>
      </c>
      <c r="J82" s="31">
        <f t="shared" si="28"/>
        <v>72</v>
      </c>
    </row>
    <row r="83" spans="2:10" ht="12.75">
      <c r="B83" s="38">
        <f t="shared" si="24"/>
        <v>81</v>
      </c>
      <c r="C83" s="39">
        <f t="shared" si="26"/>
        <v>0.0254</v>
      </c>
      <c r="D83" s="22">
        <f t="shared" si="25"/>
        <v>0</v>
      </c>
      <c r="E83" s="37">
        <f>IF($D83&lt;0.1,0,-PPMT(+C83/12,+B83-J83,Premisas!$C$5-J83,I83))</f>
        <v>0</v>
      </c>
      <c r="F83" s="37">
        <f t="shared" si="22"/>
        <v>0</v>
      </c>
      <c r="G83" s="40">
        <f t="shared" si="23"/>
        <v>0</v>
      </c>
      <c r="H83" s="37"/>
      <c r="I83" s="30">
        <f t="shared" si="27"/>
        <v>0</v>
      </c>
      <c r="J83" s="31">
        <f t="shared" si="28"/>
        <v>72</v>
      </c>
    </row>
    <row r="84" spans="2:10" ht="12.75">
      <c r="B84" s="38">
        <f t="shared" si="24"/>
        <v>82</v>
      </c>
      <c r="C84" s="39">
        <f t="shared" si="26"/>
        <v>0.0254</v>
      </c>
      <c r="D84" s="22">
        <f t="shared" si="25"/>
        <v>0</v>
      </c>
      <c r="E84" s="37">
        <f>IF($D84&lt;0.1,0,-PPMT(+C84/12,+B84-J84,Premisas!$C$5-J84,I84))</f>
        <v>0</v>
      </c>
      <c r="F84" s="37">
        <f t="shared" si="22"/>
        <v>0</v>
      </c>
      <c r="G84" s="40">
        <f t="shared" si="23"/>
        <v>0</v>
      </c>
      <c r="H84" s="37"/>
      <c r="I84" s="30">
        <f t="shared" si="27"/>
        <v>0</v>
      </c>
      <c r="J84" s="31">
        <f t="shared" si="28"/>
        <v>72</v>
      </c>
    </row>
    <row r="85" spans="2:10" ht="12.75">
      <c r="B85" s="38">
        <f t="shared" si="24"/>
        <v>83</v>
      </c>
      <c r="C85" s="39">
        <f t="shared" si="26"/>
        <v>0.0254</v>
      </c>
      <c r="D85" s="22">
        <f t="shared" si="25"/>
        <v>0</v>
      </c>
      <c r="E85" s="37">
        <f>IF($D85&lt;0.1,0,-PPMT(+C85/12,+B85-J85,Premisas!$C$5-J85,I85))</f>
        <v>0</v>
      </c>
      <c r="F85" s="37">
        <f t="shared" si="22"/>
        <v>0</v>
      </c>
      <c r="G85" s="40">
        <f t="shared" si="23"/>
        <v>0</v>
      </c>
      <c r="H85" s="37"/>
      <c r="I85" s="30">
        <f t="shared" si="27"/>
        <v>0</v>
      </c>
      <c r="J85" s="31">
        <f t="shared" si="28"/>
        <v>72</v>
      </c>
    </row>
    <row r="86" spans="2:10" ht="12.75">
      <c r="B86" s="41">
        <f t="shared" si="24"/>
        <v>84</v>
      </c>
      <c r="C86" s="42">
        <f t="shared" si="26"/>
        <v>0.0254</v>
      </c>
      <c r="D86" s="26">
        <f t="shared" si="25"/>
        <v>0</v>
      </c>
      <c r="E86" s="43">
        <f>IF($D86&lt;0.1,0,-PPMT(+C86/12,+B86-J86,Premisas!$C$5-J86,I86))</f>
        <v>0</v>
      </c>
      <c r="F86" s="43">
        <f t="shared" si="22"/>
        <v>0</v>
      </c>
      <c r="G86" s="44">
        <f t="shared" si="23"/>
        <v>0</v>
      </c>
      <c r="H86" s="37"/>
      <c r="I86" s="30">
        <f t="shared" si="27"/>
        <v>0</v>
      </c>
      <c r="J86" s="31">
        <f t="shared" si="28"/>
        <v>72</v>
      </c>
    </row>
    <row r="87" spans="2:10" ht="12.75">
      <c r="B87" s="33">
        <f t="shared" si="24"/>
        <v>85</v>
      </c>
      <c r="C87" s="45">
        <f>'Manteniendo amortización inicia'!C87</f>
        <v>0.0254</v>
      </c>
      <c r="D87" s="16">
        <f t="shared" si="25"/>
        <v>0</v>
      </c>
      <c r="E87" s="35">
        <f>IF($D87&lt;0.1,0,-PPMT(+C87/12,+B87-J87,Premisas!$C$5-J87,I87))</f>
        <v>0</v>
      </c>
      <c r="F87" s="35">
        <f t="shared" si="22"/>
        <v>0</v>
      </c>
      <c r="G87" s="36">
        <f t="shared" si="23"/>
        <v>0</v>
      </c>
      <c r="H87" s="37"/>
      <c r="I87" s="30">
        <f>D87</f>
        <v>0</v>
      </c>
      <c r="J87" s="31">
        <f>B86</f>
        <v>84</v>
      </c>
    </row>
    <row r="88" spans="2:10" ht="12.75">
      <c r="B88" s="38">
        <f t="shared" si="24"/>
        <v>86</v>
      </c>
      <c r="C88" s="39">
        <f aca="true" t="shared" si="29" ref="C88:C98">+C87</f>
        <v>0.0254</v>
      </c>
      <c r="D88" s="22">
        <f t="shared" si="25"/>
        <v>0</v>
      </c>
      <c r="E88" s="37">
        <f>IF($D88&lt;0.1,0,-PPMT(+C88/12,+B88-J88,Premisas!$C$5-J88,I88))</f>
        <v>0</v>
      </c>
      <c r="F88" s="37">
        <f t="shared" si="22"/>
        <v>0</v>
      </c>
      <c r="G88" s="40">
        <f t="shared" si="23"/>
        <v>0</v>
      </c>
      <c r="H88" s="37"/>
      <c r="I88" s="30">
        <f aca="true" t="shared" si="30" ref="I88:I98">I87</f>
        <v>0</v>
      </c>
      <c r="J88" s="31">
        <f aca="true" t="shared" si="31" ref="J88:J98">J87</f>
        <v>84</v>
      </c>
    </row>
    <row r="89" spans="2:10" ht="12.75">
      <c r="B89" s="38">
        <f t="shared" si="24"/>
        <v>87</v>
      </c>
      <c r="C89" s="39">
        <f t="shared" si="29"/>
        <v>0.0254</v>
      </c>
      <c r="D89" s="22">
        <f t="shared" si="25"/>
        <v>0</v>
      </c>
      <c r="E89" s="37">
        <f>IF($D89&lt;0.1,0,-PPMT(+C89/12,+B89-J89,Premisas!$C$5-J89,I89))</f>
        <v>0</v>
      </c>
      <c r="F89" s="37">
        <f t="shared" si="22"/>
        <v>0</v>
      </c>
      <c r="G89" s="40">
        <f t="shared" si="23"/>
        <v>0</v>
      </c>
      <c r="H89" s="37"/>
      <c r="I89" s="30">
        <f t="shared" si="30"/>
        <v>0</v>
      </c>
      <c r="J89" s="31">
        <f t="shared" si="31"/>
        <v>84</v>
      </c>
    </row>
    <row r="90" spans="2:10" ht="12.75">
      <c r="B90" s="38">
        <f t="shared" si="24"/>
        <v>88</v>
      </c>
      <c r="C90" s="39">
        <f t="shared" si="29"/>
        <v>0.0254</v>
      </c>
      <c r="D90" s="22">
        <f t="shared" si="25"/>
        <v>0</v>
      </c>
      <c r="E90" s="37">
        <f>IF($D90&lt;0.1,0,-PPMT(+C90/12,+B90-J90,Premisas!$C$5-J90,I90))</f>
        <v>0</v>
      </c>
      <c r="F90" s="37">
        <f t="shared" si="22"/>
        <v>0</v>
      </c>
      <c r="G90" s="40">
        <f t="shared" si="23"/>
        <v>0</v>
      </c>
      <c r="H90" s="37"/>
      <c r="I90" s="30">
        <f t="shared" si="30"/>
        <v>0</v>
      </c>
      <c r="J90" s="31">
        <f t="shared" si="31"/>
        <v>84</v>
      </c>
    </row>
    <row r="91" spans="2:10" ht="12.75">
      <c r="B91" s="38">
        <f t="shared" si="24"/>
        <v>89</v>
      </c>
      <c r="C91" s="39">
        <f t="shared" si="29"/>
        <v>0.0254</v>
      </c>
      <c r="D91" s="22">
        <f t="shared" si="25"/>
        <v>0</v>
      </c>
      <c r="E91" s="37">
        <f>IF($D91&lt;0.1,0,-PPMT(+C91/12,+B91-J91,Premisas!$C$5-J91,I91))</f>
        <v>0</v>
      </c>
      <c r="F91" s="37">
        <f t="shared" si="22"/>
        <v>0</v>
      </c>
      <c r="G91" s="40">
        <f t="shared" si="23"/>
        <v>0</v>
      </c>
      <c r="H91" s="37"/>
      <c r="I91" s="30">
        <f t="shared" si="30"/>
        <v>0</v>
      </c>
      <c r="J91" s="31">
        <f t="shared" si="31"/>
        <v>84</v>
      </c>
    </row>
    <row r="92" spans="2:10" ht="12.75">
      <c r="B92" s="38">
        <f t="shared" si="24"/>
        <v>90</v>
      </c>
      <c r="C92" s="39">
        <f t="shared" si="29"/>
        <v>0.0254</v>
      </c>
      <c r="D92" s="22">
        <f t="shared" si="25"/>
        <v>0</v>
      </c>
      <c r="E92" s="37">
        <f>IF($D92&lt;0.1,0,-PPMT(+C92/12,+B92-J92,Premisas!$C$5-J92,I92))</f>
        <v>0</v>
      </c>
      <c r="F92" s="37">
        <f t="shared" si="22"/>
        <v>0</v>
      </c>
      <c r="G92" s="40">
        <f t="shared" si="23"/>
        <v>0</v>
      </c>
      <c r="H92" s="37"/>
      <c r="I92" s="30">
        <f t="shared" si="30"/>
        <v>0</v>
      </c>
      <c r="J92" s="31">
        <f t="shared" si="31"/>
        <v>84</v>
      </c>
    </row>
    <row r="93" spans="2:10" ht="12.75">
      <c r="B93" s="38">
        <f t="shared" si="24"/>
        <v>91</v>
      </c>
      <c r="C93" s="39">
        <f t="shared" si="29"/>
        <v>0.0254</v>
      </c>
      <c r="D93" s="22">
        <f t="shared" si="25"/>
        <v>0</v>
      </c>
      <c r="E93" s="37">
        <f>IF($D93&lt;0.1,0,-PPMT(+C93/12,+B93-J93,Premisas!$C$5-J93,I93))</f>
        <v>0</v>
      </c>
      <c r="F93" s="37">
        <f t="shared" si="22"/>
        <v>0</v>
      </c>
      <c r="G93" s="40">
        <f t="shared" si="23"/>
        <v>0</v>
      </c>
      <c r="H93" s="37"/>
      <c r="I93" s="30">
        <f t="shared" si="30"/>
        <v>0</v>
      </c>
      <c r="J93" s="31">
        <f t="shared" si="31"/>
        <v>84</v>
      </c>
    </row>
    <row r="94" spans="2:10" ht="12.75">
      <c r="B94" s="38">
        <f t="shared" si="24"/>
        <v>92</v>
      </c>
      <c r="C94" s="39">
        <f t="shared" si="29"/>
        <v>0.0254</v>
      </c>
      <c r="D94" s="22">
        <f t="shared" si="25"/>
        <v>0</v>
      </c>
      <c r="E94" s="37">
        <f>IF($D94&lt;0.1,0,-PPMT(+C94/12,+B94-J94,Premisas!$C$5-J94,I94))</f>
        <v>0</v>
      </c>
      <c r="F94" s="37">
        <f t="shared" si="22"/>
        <v>0</v>
      </c>
      <c r="G94" s="40">
        <f t="shared" si="23"/>
        <v>0</v>
      </c>
      <c r="H94" s="37"/>
      <c r="I94" s="30">
        <f t="shared" si="30"/>
        <v>0</v>
      </c>
      <c r="J94" s="31">
        <f t="shared" si="31"/>
        <v>84</v>
      </c>
    </row>
    <row r="95" spans="2:10" ht="12.75">
      <c r="B95" s="38">
        <f t="shared" si="24"/>
        <v>93</v>
      </c>
      <c r="C95" s="39">
        <f t="shared" si="29"/>
        <v>0.0254</v>
      </c>
      <c r="D95" s="22">
        <f t="shared" si="25"/>
        <v>0</v>
      </c>
      <c r="E95" s="37">
        <f>IF($D95&lt;0.1,0,-PPMT(+C95/12,+B95-J95,Premisas!$C$5-J95,I95))</f>
        <v>0</v>
      </c>
      <c r="F95" s="37">
        <f t="shared" si="22"/>
        <v>0</v>
      </c>
      <c r="G95" s="40">
        <f t="shared" si="23"/>
        <v>0</v>
      </c>
      <c r="H95" s="37"/>
      <c r="I95" s="30">
        <f t="shared" si="30"/>
        <v>0</v>
      </c>
      <c r="J95" s="31">
        <f t="shared" si="31"/>
        <v>84</v>
      </c>
    </row>
    <row r="96" spans="2:10" ht="12.75">
      <c r="B96" s="38">
        <f t="shared" si="24"/>
        <v>94</v>
      </c>
      <c r="C96" s="39">
        <f t="shared" si="29"/>
        <v>0.0254</v>
      </c>
      <c r="D96" s="22">
        <f t="shared" si="25"/>
        <v>0</v>
      </c>
      <c r="E96" s="37">
        <f>IF($D96&lt;0.1,0,-PPMT(+C96/12,+B96-J96,Premisas!$C$5-J96,I96))</f>
        <v>0</v>
      </c>
      <c r="F96" s="37">
        <f t="shared" si="22"/>
        <v>0</v>
      </c>
      <c r="G96" s="40">
        <f t="shared" si="23"/>
        <v>0</v>
      </c>
      <c r="H96" s="37"/>
      <c r="I96" s="30">
        <f t="shared" si="30"/>
        <v>0</v>
      </c>
      <c r="J96" s="31">
        <f t="shared" si="31"/>
        <v>84</v>
      </c>
    </row>
    <row r="97" spans="2:10" ht="12.75">
      <c r="B97" s="38">
        <f t="shared" si="24"/>
        <v>95</v>
      </c>
      <c r="C97" s="39">
        <f t="shared" si="29"/>
        <v>0.0254</v>
      </c>
      <c r="D97" s="22">
        <f t="shared" si="25"/>
        <v>0</v>
      </c>
      <c r="E97" s="37">
        <f>IF($D97&lt;0.1,0,-PPMT(+C97/12,+B97-J97,Premisas!$C$5-J97,I97))</f>
        <v>0</v>
      </c>
      <c r="F97" s="37">
        <f t="shared" si="22"/>
        <v>0</v>
      </c>
      <c r="G97" s="40">
        <f t="shared" si="23"/>
        <v>0</v>
      </c>
      <c r="H97" s="37"/>
      <c r="I97" s="30">
        <f t="shared" si="30"/>
        <v>0</v>
      </c>
      <c r="J97" s="31">
        <f t="shared" si="31"/>
        <v>84</v>
      </c>
    </row>
    <row r="98" spans="2:10" ht="12.75">
      <c r="B98" s="41">
        <f t="shared" si="24"/>
        <v>96</v>
      </c>
      <c r="C98" s="42">
        <f t="shared" si="29"/>
        <v>0.0254</v>
      </c>
      <c r="D98" s="26">
        <f t="shared" si="25"/>
        <v>0</v>
      </c>
      <c r="E98" s="43">
        <f>IF($D98&lt;0.1,0,-PPMT(+C98/12,+B98-J98,Premisas!$C$5-J98,I98))</f>
        <v>0</v>
      </c>
      <c r="F98" s="43">
        <f t="shared" si="22"/>
        <v>0</v>
      </c>
      <c r="G98" s="44">
        <f t="shared" si="23"/>
        <v>0</v>
      </c>
      <c r="H98" s="37"/>
      <c r="I98" s="30">
        <f t="shared" si="30"/>
        <v>0</v>
      </c>
      <c r="J98" s="31">
        <f t="shared" si="31"/>
        <v>84</v>
      </c>
    </row>
    <row r="99" spans="2:10" ht="12.75">
      <c r="B99" s="33">
        <f t="shared" si="24"/>
        <v>97</v>
      </c>
      <c r="C99" s="45">
        <f>'Manteniendo amortización inicia'!C99</f>
        <v>0.0254</v>
      </c>
      <c r="D99" s="16">
        <f t="shared" si="25"/>
        <v>0</v>
      </c>
      <c r="E99" s="35">
        <f>IF($D99&lt;0.1,0,-PPMT(+C99/12,+B99-J99,Premisas!$C$5-J99,I99))</f>
        <v>0</v>
      </c>
      <c r="F99" s="35">
        <f t="shared" si="22"/>
        <v>0</v>
      </c>
      <c r="G99" s="36">
        <f t="shared" si="23"/>
        <v>0</v>
      </c>
      <c r="H99" s="37"/>
      <c r="I99" s="30">
        <f>D99</f>
        <v>0</v>
      </c>
      <c r="J99" s="31">
        <f>B98</f>
        <v>96</v>
      </c>
    </row>
    <row r="100" spans="2:10" ht="12.75">
      <c r="B100" s="38">
        <f t="shared" si="24"/>
        <v>98</v>
      </c>
      <c r="C100" s="39">
        <f aca="true" t="shared" si="32" ref="C100:C110">+C99</f>
        <v>0.0254</v>
      </c>
      <c r="D100" s="22">
        <f t="shared" si="25"/>
        <v>0</v>
      </c>
      <c r="E100" s="37">
        <f>IF($D100&lt;0.1,0,-PPMT(+C100/12,+B100-J100,Premisas!$C$5-J100,I100))</f>
        <v>0</v>
      </c>
      <c r="F100" s="37">
        <f t="shared" si="22"/>
        <v>0</v>
      </c>
      <c r="G100" s="40">
        <f t="shared" si="23"/>
        <v>0</v>
      </c>
      <c r="H100" s="37"/>
      <c r="I100" s="30">
        <f aca="true" t="shared" si="33" ref="I100:I110">I99</f>
        <v>0</v>
      </c>
      <c r="J100" s="31">
        <f aca="true" t="shared" si="34" ref="J100:J110">J99</f>
        <v>96</v>
      </c>
    </row>
    <row r="101" spans="2:10" ht="12.75">
      <c r="B101" s="38">
        <f t="shared" si="24"/>
        <v>99</v>
      </c>
      <c r="C101" s="39">
        <f t="shared" si="32"/>
        <v>0.0254</v>
      </c>
      <c r="D101" s="22">
        <f t="shared" si="25"/>
        <v>0</v>
      </c>
      <c r="E101" s="37">
        <f>IF($D101&lt;0.1,0,-PPMT(+C101/12,+B101-J101,Premisas!$C$5-J101,I101))</f>
        <v>0</v>
      </c>
      <c r="F101" s="37">
        <f t="shared" si="22"/>
        <v>0</v>
      </c>
      <c r="G101" s="40">
        <f t="shared" si="23"/>
        <v>0</v>
      </c>
      <c r="H101" s="37"/>
      <c r="I101" s="30">
        <f t="shared" si="33"/>
        <v>0</v>
      </c>
      <c r="J101" s="31">
        <f t="shared" si="34"/>
        <v>96</v>
      </c>
    </row>
    <row r="102" spans="2:10" ht="12.75">
      <c r="B102" s="38">
        <f t="shared" si="24"/>
        <v>100</v>
      </c>
      <c r="C102" s="39">
        <f t="shared" si="32"/>
        <v>0.0254</v>
      </c>
      <c r="D102" s="22">
        <f t="shared" si="25"/>
        <v>0</v>
      </c>
      <c r="E102" s="37">
        <f>IF($D102&lt;0.1,0,-PPMT(+C102/12,+B102-J102,Premisas!$C$5-J102,I102))</f>
        <v>0</v>
      </c>
      <c r="F102" s="37">
        <f t="shared" si="22"/>
        <v>0</v>
      </c>
      <c r="G102" s="40">
        <f t="shared" si="23"/>
        <v>0</v>
      </c>
      <c r="H102" s="37"/>
      <c r="I102" s="30">
        <f t="shared" si="33"/>
        <v>0</v>
      </c>
      <c r="J102" s="31">
        <f t="shared" si="34"/>
        <v>96</v>
      </c>
    </row>
    <row r="103" spans="2:10" ht="12.75">
      <c r="B103" s="38">
        <f t="shared" si="24"/>
        <v>101</v>
      </c>
      <c r="C103" s="39">
        <f t="shared" si="32"/>
        <v>0.0254</v>
      </c>
      <c r="D103" s="22">
        <f t="shared" si="25"/>
        <v>0</v>
      </c>
      <c r="E103" s="37">
        <f>IF($D103&lt;0.1,0,-PPMT(+C103/12,+B103-J103,Premisas!$C$5-J103,I103))</f>
        <v>0</v>
      </c>
      <c r="F103" s="37">
        <f t="shared" si="22"/>
        <v>0</v>
      </c>
      <c r="G103" s="40">
        <f t="shared" si="23"/>
        <v>0</v>
      </c>
      <c r="H103" s="37"/>
      <c r="I103" s="30">
        <f t="shared" si="33"/>
        <v>0</v>
      </c>
      <c r="J103" s="31">
        <f t="shared" si="34"/>
        <v>96</v>
      </c>
    </row>
    <row r="104" spans="2:10" ht="12.75">
      <c r="B104" s="38">
        <f t="shared" si="24"/>
        <v>102</v>
      </c>
      <c r="C104" s="39">
        <f t="shared" si="32"/>
        <v>0.0254</v>
      </c>
      <c r="D104" s="22">
        <f t="shared" si="25"/>
        <v>0</v>
      </c>
      <c r="E104" s="37">
        <f>IF($D104&lt;0.1,0,-PPMT(+C104/12,+B104-J104,Premisas!$C$5-J104,I104))</f>
        <v>0</v>
      </c>
      <c r="F104" s="37">
        <f t="shared" si="22"/>
        <v>0</v>
      </c>
      <c r="G104" s="40">
        <f t="shared" si="23"/>
        <v>0</v>
      </c>
      <c r="H104" s="37"/>
      <c r="I104" s="30">
        <f t="shared" si="33"/>
        <v>0</v>
      </c>
      <c r="J104" s="31">
        <f t="shared" si="34"/>
        <v>96</v>
      </c>
    </row>
    <row r="105" spans="2:10" ht="12.75">
      <c r="B105" s="38">
        <f t="shared" si="24"/>
        <v>103</v>
      </c>
      <c r="C105" s="39">
        <f t="shared" si="32"/>
        <v>0.0254</v>
      </c>
      <c r="D105" s="22">
        <f t="shared" si="25"/>
        <v>0</v>
      </c>
      <c r="E105" s="37">
        <f>IF($D105&lt;0.1,0,-PPMT(+C105/12,+B105-J105,Premisas!$C$5-J105,I105))</f>
        <v>0</v>
      </c>
      <c r="F105" s="37">
        <f t="shared" si="22"/>
        <v>0</v>
      </c>
      <c r="G105" s="40">
        <f t="shared" si="23"/>
        <v>0</v>
      </c>
      <c r="H105" s="37"/>
      <c r="I105" s="30">
        <f t="shared" si="33"/>
        <v>0</v>
      </c>
      <c r="J105" s="31">
        <f t="shared" si="34"/>
        <v>96</v>
      </c>
    </row>
    <row r="106" spans="2:10" ht="12.75">
      <c r="B106" s="38">
        <f t="shared" si="24"/>
        <v>104</v>
      </c>
      <c r="C106" s="39">
        <f t="shared" si="32"/>
        <v>0.0254</v>
      </c>
      <c r="D106" s="22">
        <f t="shared" si="25"/>
        <v>0</v>
      </c>
      <c r="E106" s="37">
        <f>IF($D106&lt;0.1,0,-PPMT(+C106/12,+B106-J106,Premisas!$C$5-J106,I106))</f>
        <v>0</v>
      </c>
      <c r="F106" s="37">
        <f t="shared" si="22"/>
        <v>0</v>
      </c>
      <c r="G106" s="40">
        <f t="shared" si="23"/>
        <v>0</v>
      </c>
      <c r="H106" s="37"/>
      <c r="I106" s="30">
        <f t="shared" si="33"/>
        <v>0</v>
      </c>
      <c r="J106" s="31">
        <f t="shared" si="34"/>
        <v>96</v>
      </c>
    </row>
    <row r="107" spans="2:10" ht="12.75">
      <c r="B107" s="38">
        <f t="shared" si="24"/>
        <v>105</v>
      </c>
      <c r="C107" s="39">
        <f t="shared" si="32"/>
        <v>0.0254</v>
      </c>
      <c r="D107" s="22">
        <f t="shared" si="25"/>
        <v>0</v>
      </c>
      <c r="E107" s="37">
        <f>IF($D107&lt;0.1,0,-PPMT(+C107/12,+B107-J107,Premisas!$C$5-J107,I107))</f>
        <v>0</v>
      </c>
      <c r="F107" s="37">
        <f t="shared" si="22"/>
        <v>0</v>
      </c>
      <c r="G107" s="40">
        <f t="shared" si="23"/>
        <v>0</v>
      </c>
      <c r="H107" s="37"/>
      <c r="I107" s="30">
        <f t="shared" si="33"/>
        <v>0</v>
      </c>
      <c r="J107" s="31">
        <f t="shared" si="34"/>
        <v>96</v>
      </c>
    </row>
    <row r="108" spans="2:10" ht="12.75">
      <c r="B108" s="38">
        <f t="shared" si="24"/>
        <v>106</v>
      </c>
      <c r="C108" s="39">
        <f t="shared" si="32"/>
        <v>0.0254</v>
      </c>
      <c r="D108" s="22">
        <f t="shared" si="25"/>
        <v>0</v>
      </c>
      <c r="E108" s="37">
        <f>IF($D108&lt;0.1,0,-PPMT(+C108/12,+B108-J108,Premisas!$C$5-J108,I108))</f>
        <v>0</v>
      </c>
      <c r="F108" s="37">
        <f t="shared" si="22"/>
        <v>0</v>
      </c>
      <c r="G108" s="40">
        <f t="shared" si="23"/>
        <v>0</v>
      </c>
      <c r="H108" s="37"/>
      <c r="I108" s="30">
        <f t="shared" si="33"/>
        <v>0</v>
      </c>
      <c r="J108" s="31">
        <f t="shared" si="34"/>
        <v>96</v>
      </c>
    </row>
    <row r="109" spans="2:10" ht="12.75">
      <c r="B109" s="38">
        <f t="shared" si="24"/>
        <v>107</v>
      </c>
      <c r="C109" s="39">
        <f t="shared" si="32"/>
        <v>0.0254</v>
      </c>
      <c r="D109" s="22">
        <f t="shared" si="25"/>
        <v>0</v>
      </c>
      <c r="E109" s="37">
        <f>IF($D109&lt;0.1,0,-PPMT(+C109/12,+B109-J109,Premisas!$C$5-J109,I109))</f>
        <v>0</v>
      </c>
      <c r="F109" s="37">
        <f t="shared" si="22"/>
        <v>0</v>
      </c>
      <c r="G109" s="40">
        <f t="shared" si="23"/>
        <v>0</v>
      </c>
      <c r="H109" s="37"/>
      <c r="I109" s="30">
        <f t="shared" si="33"/>
        <v>0</v>
      </c>
      <c r="J109" s="31">
        <f t="shared" si="34"/>
        <v>96</v>
      </c>
    </row>
    <row r="110" spans="2:10" ht="12.75">
      <c r="B110" s="41">
        <f t="shared" si="24"/>
        <v>108</v>
      </c>
      <c r="C110" s="42">
        <f t="shared" si="32"/>
        <v>0.0254</v>
      </c>
      <c r="D110" s="26">
        <f t="shared" si="25"/>
        <v>0</v>
      </c>
      <c r="E110" s="43">
        <f>IF($D110&lt;0.1,0,-PPMT(+C110/12,+B110-J110,Premisas!$C$5-J110,I110))</f>
        <v>0</v>
      </c>
      <c r="F110" s="43">
        <f t="shared" si="22"/>
        <v>0</v>
      </c>
      <c r="G110" s="44">
        <f t="shared" si="23"/>
        <v>0</v>
      </c>
      <c r="H110" s="37"/>
      <c r="I110" s="30">
        <f t="shared" si="33"/>
        <v>0</v>
      </c>
      <c r="J110" s="31">
        <f t="shared" si="34"/>
        <v>96</v>
      </c>
    </row>
    <row r="111" spans="2:10" ht="12.75">
      <c r="B111" s="33">
        <f t="shared" si="24"/>
        <v>109</v>
      </c>
      <c r="C111" s="45">
        <f>'Manteniendo amortización inicia'!C111</f>
        <v>0.0254</v>
      </c>
      <c r="D111" s="16">
        <f t="shared" si="25"/>
        <v>0</v>
      </c>
      <c r="E111" s="35">
        <f>IF($D111&lt;0.1,0,-PPMT(+C111/12,+B111-J111,Premisas!$C$5-J111,I111))</f>
        <v>0</v>
      </c>
      <c r="F111" s="35">
        <f t="shared" si="22"/>
        <v>0</v>
      </c>
      <c r="G111" s="36">
        <f t="shared" si="23"/>
        <v>0</v>
      </c>
      <c r="H111" s="37"/>
      <c r="I111" s="30">
        <f>D111</f>
        <v>0</v>
      </c>
      <c r="J111" s="31">
        <f>B110</f>
        <v>108</v>
      </c>
    </row>
    <row r="112" spans="2:10" ht="12.75">
      <c r="B112" s="38">
        <f t="shared" si="24"/>
        <v>110</v>
      </c>
      <c r="C112" s="39">
        <f aca="true" t="shared" si="35" ref="C112:C122">+C111</f>
        <v>0.0254</v>
      </c>
      <c r="D112" s="22">
        <f t="shared" si="25"/>
        <v>0</v>
      </c>
      <c r="E112" s="37">
        <f>IF($D112&lt;0.1,0,-PPMT(+C112/12,+B112-J112,Premisas!$C$5-J112,I112))</f>
        <v>0</v>
      </c>
      <c r="F112" s="37">
        <f t="shared" si="22"/>
        <v>0</v>
      </c>
      <c r="G112" s="40">
        <f t="shared" si="23"/>
        <v>0</v>
      </c>
      <c r="H112" s="37"/>
      <c r="I112" s="30">
        <f aca="true" t="shared" si="36" ref="I112:I122">I111</f>
        <v>0</v>
      </c>
      <c r="J112" s="31">
        <f aca="true" t="shared" si="37" ref="J112:J122">J111</f>
        <v>108</v>
      </c>
    </row>
    <row r="113" spans="2:10" ht="12.75">
      <c r="B113" s="38">
        <f t="shared" si="24"/>
        <v>111</v>
      </c>
      <c r="C113" s="39">
        <f t="shared" si="35"/>
        <v>0.0254</v>
      </c>
      <c r="D113" s="22">
        <f t="shared" si="25"/>
        <v>0</v>
      </c>
      <c r="E113" s="37">
        <f>IF($D113&lt;0.1,0,-PPMT(+C113/12,+B113-J113,Premisas!$C$5-J113,I113))</f>
        <v>0</v>
      </c>
      <c r="F113" s="37">
        <f t="shared" si="22"/>
        <v>0</v>
      </c>
      <c r="G113" s="40">
        <f t="shared" si="23"/>
        <v>0</v>
      </c>
      <c r="H113" s="37"/>
      <c r="I113" s="30">
        <f t="shared" si="36"/>
        <v>0</v>
      </c>
      <c r="J113" s="31">
        <f t="shared" si="37"/>
        <v>108</v>
      </c>
    </row>
    <row r="114" spans="2:10" ht="12.75">
      <c r="B114" s="38">
        <f t="shared" si="24"/>
        <v>112</v>
      </c>
      <c r="C114" s="39">
        <f t="shared" si="35"/>
        <v>0.0254</v>
      </c>
      <c r="D114" s="22">
        <f t="shared" si="25"/>
        <v>0</v>
      </c>
      <c r="E114" s="37">
        <f>IF($D114&lt;0.1,0,-PPMT(+C114/12,+B114-J114,Premisas!$C$5-J114,I114))</f>
        <v>0</v>
      </c>
      <c r="F114" s="37">
        <f t="shared" si="22"/>
        <v>0</v>
      </c>
      <c r="G114" s="40">
        <f t="shared" si="23"/>
        <v>0</v>
      </c>
      <c r="H114" s="37"/>
      <c r="I114" s="30">
        <f t="shared" si="36"/>
        <v>0</v>
      </c>
      <c r="J114" s="31">
        <f t="shared" si="37"/>
        <v>108</v>
      </c>
    </row>
    <row r="115" spans="2:10" ht="12.75">
      <c r="B115" s="38">
        <f t="shared" si="24"/>
        <v>113</v>
      </c>
      <c r="C115" s="39">
        <f t="shared" si="35"/>
        <v>0.0254</v>
      </c>
      <c r="D115" s="22">
        <f t="shared" si="25"/>
        <v>0</v>
      </c>
      <c r="E115" s="37">
        <f>IF($D115&lt;0.1,0,-PPMT(+C115/12,+B115-J115,Premisas!$C$5-J115,I115))</f>
        <v>0</v>
      </c>
      <c r="F115" s="37">
        <f t="shared" si="22"/>
        <v>0</v>
      </c>
      <c r="G115" s="40">
        <f t="shared" si="23"/>
        <v>0</v>
      </c>
      <c r="H115" s="37"/>
      <c r="I115" s="30">
        <f t="shared" si="36"/>
        <v>0</v>
      </c>
      <c r="J115" s="31">
        <f t="shared" si="37"/>
        <v>108</v>
      </c>
    </row>
    <row r="116" spans="2:10" ht="12.75">
      <c r="B116" s="38">
        <f t="shared" si="24"/>
        <v>114</v>
      </c>
      <c r="C116" s="39">
        <f t="shared" si="35"/>
        <v>0.0254</v>
      </c>
      <c r="D116" s="22">
        <f t="shared" si="25"/>
        <v>0</v>
      </c>
      <c r="E116" s="37">
        <f>IF($D116&lt;0.1,0,-PPMT(+C116/12,+B116-J116,Premisas!$C$5-J116,I116))</f>
        <v>0</v>
      </c>
      <c r="F116" s="37">
        <f t="shared" si="22"/>
        <v>0</v>
      </c>
      <c r="G116" s="40">
        <f t="shared" si="23"/>
        <v>0</v>
      </c>
      <c r="H116" s="37"/>
      <c r="I116" s="30">
        <f t="shared" si="36"/>
        <v>0</v>
      </c>
      <c r="J116" s="31">
        <f t="shared" si="37"/>
        <v>108</v>
      </c>
    </row>
    <row r="117" spans="2:10" ht="12.75">
      <c r="B117" s="38">
        <f t="shared" si="24"/>
        <v>115</v>
      </c>
      <c r="C117" s="39">
        <f t="shared" si="35"/>
        <v>0.0254</v>
      </c>
      <c r="D117" s="22">
        <f t="shared" si="25"/>
        <v>0</v>
      </c>
      <c r="E117" s="37">
        <f>IF($D117&lt;0.1,0,-PPMT(+C117/12,+B117-J117,Premisas!$C$5-J117,I117))</f>
        <v>0</v>
      </c>
      <c r="F117" s="37">
        <f t="shared" si="22"/>
        <v>0</v>
      </c>
      <c r="G117" s="40">
        <f t="shared" si="23"/>
        <v>0</v>
      </c>
      <c r="H117" s="37"/>
      <c r="I117" s="30">
        <f t="shared" si="36"/>
        <v>0</v>
      </c>
      <c r="J117" s="31">
        <f t="shared" si="37"/>
        <v>108</v>
      </c>
    </row>
    <row r="118" spans="2:10" ht="12.75">
      <c r="B118" s="38">
        <f t="shared" si="24"/>
        <v>116</v>
      </c>
      <c r="C118" s="39">
        <f t="shared" si="35"/>
        <v>0.0254</v>
      </c>
      <c r="D118" s="22">
        <f t="shared" si="25"/>
        <v>0</v>
      </c>
      <c r="E118" s="37">
        <f>IF($D118&lt;0.1,0,-PPMT(+C118/12,+B118-J118,Premisas!$C$5-J118,I118))</f>
        <v>0</v>
      </c>
      <c r="F118" s="37">
        <f t="shared" si="22"/>
        <v>0</v>
      </c>
      <c r="G118" s="40">
        <f t="shared" si="23"/>
        <v>0</v>
      </c>
      <c r="H118" s="37"/>
      <c r="I118" s="30">
        <f t="shared" si="36"/>
        <v>0</v>
      </c>
      <c r="J118" s="31">
        <f t="shared" si="37"/>
        <v>108</v>
      </c>
    </row>
    <row r="119" spans="2:10" ht="12.75">
      <c r="B119" s="38">
        <f t="shared" si="24"/>
        <v>117</v>
      </c>
      <c r="C119" s="39">
        <f t="shared" si="35"/>
        <v>0.0254</v>
      </c>
      <c r="D119" s="22">
        <f t="shared" si="25"/>
        <v>0</v>
      </c>
      <c r="E119" s="37">
        <f>IF($D119&lt;0.1,0,-PPMT(+C119/12,+B119-J119,Premisas!$C$5-J119,I119))</f>
        <v>0</v>
      </c>
      <c r="F119" s="37">
        <f t="shared" si="22"/>
        <v>0</v>
      </c>
      <c r="G119" s="40">
        <f t="shared" si="23"/>
        <v>0</v>
      </c>
      <c r="H119" s="37"/>
      <c r="I119" s="30">
        <f t="shared" si="36"/>
        <v>0</v>
      </c>
      <c r="J119" s="31">
        <f t="shared" si="37"/>
        <v>108</v>
      </c>
    </row>
    <row r="120" spans="2:10" ht="12.75">
      <c r="B120" s="38">
        <f t="shared" si="24"/>
        <v>118</v>
      </c>
      <c r="C120" s="39">
        <f t="shared" si="35"/>
        <v>0.0254</v>
      </c>
      <c r="D120" s="22">
        <f t="shared" si="25"/>
        <v>0</v>
      </c>
      <c r="E120" s="37">
        <f>IF($D120&lt;0.1,0,-PPMT(+C120/12,+B120-J120,Premisas!$C$5-J120,I120))</f>
        <v>0</v>
      </c>
      <c r="F120" s="37">
        <f t="shared" si="22"/>
        <v>0</v>
      </c>
      <c r="G120" s="40">
        <f t="shared" si="23"/>
        <v>0</v>
      </c>
      <c r="H120" s="37"/>
      <c r="I120" s="30">
        <f t="shared" si="36"/>
        <v>0</v>
      </c>
      <c r="J120" s="31">
        <f t="shared" si="37"/>
        <v>108</v>
      </c>
    </row>
    <row r="121" spans="2:10" ht="12.75">
      <c r="B121" s="38">
        <f t="shared" si="24"/>
        <v>119</v>
      </c>
      <c r="C121" s="39">
        <f t="shared" si="35"/>
        <v>0.0254</v>
      </c>
      <c r="D121" s="22">
        <f t="shared" si="25"/>
        <v>0</v>
      </c>
      <c r="E121" s="37">
        <f>IF($D121&lt;0.1,0,-PPMT(+C121/12,+B121-J121,Premisas!$C$5-J121,I121))</f>
        <v>0</v>
      </c>
      <c r="F121" s="37">
        <f t="shared" si="22"/>
        <v>0</v>
      </c>
      <c r="G121" s="40">
        <f t="shared" si="23"/>
        <v>0</v>
      </c>
      <c r="H121" s="37"/>
      <c r="I121" s="30">
        <f t="shared" si="36"/>
        <v>0</v>
      </c>
      <c r="J121" s="31">
        <f t="shared" si="37"/>
        <v>108</v>
      </c>
    </row>
    <row r="122" spans="2:10" ht="12.75">
      <c r="B122" s="41">
        <f t="shared" si="24"/>
        <v>120</v>
      </c>
      <c r="C122" s="42">
        <f t="shared" si="35"/>
        <v>0.0254</v>
      </c>
      <c r="D122" s="26">
        <f t="shared" si="25"/>
        <v>0</v>
      </c>
      <c r="E122" s="43">
        <f>IF($D122&lt;0.1,0,-PPMT(+C122/12,+B122-J122,Premisas!$C$5-J122,I122))</f>
        <v>0</v>
      </c>
      <c r="F122" s="43">
        <f t="shared" si="22"/>
        <v>0</v>
      </c>
      <c r="G122" s="44">
        <f t="shared" si="23"/>
        <v>0</v>
      </c>
      <c r="H122" s="37"/>
      <c r="I122" s="30">
        <f t="shared" si="36"/>
        <v>0</v>
      </c>
      <c r="J122" s="31">
        <f t="shared" si="37"/>
        <v>108</v>
      </c>
    </row>
    <row r="123" spans="2:10" ht="12.75">
      <c r="B123" s="33">
        <f t="shared" si="24"/>
        <v>121</v>
      </c>
      <c r="C123" s="45">
        <f>'Manteniendo amortización inicia'!C123</f>
        <v>0.0254</v>
      </c>
      <c r="D123" s="16">
        <f t="shared" si="25"/>
        <v>0</v>
      </c>
      <c r="E123" s="35">
        <f>IF($D123&lt;0.1,0,-PPMT(+C123/12,+B123-J123,Premisas!$C$5-J123,I123))</f>
        <v>0</v>
      </c>
      <c r="F123" s="35">
        <f t="shared" si="22"/>
        <v>0</v>
      </c>
      <c r="G123" s="36">
        <f t="shared" si="23"/>
        <v>0</v>
      </c>
      <c r="H123" s="37"/>
      <c r="I123" s="30">
        <f>D123</f>
        <v>0</v>
      </c>
      <c r="J123" s="31">
        <f>B122</f>
        <v>120</v>
      </c>
    </row>
    <row r="124" spans="2:10" ht="12.75">
      <c r="B124" s="38">
        <f t="shared" si="24"/>
        <v>122</v>
      </c>
      <c r="C124" s="39">
        <f aca="true" t="shared" si="38" ref="C124:C134">+C123</f>
        <v>0.0254</v>
      </c>
      <c r="D124" s="22">
        <f t="shared" si="25"/>
        <v>0</v>
      </c>
      <c r="E124" s="37">
        <f>IF($D124&lt;0.1,0,-PPMT(+C124/12,+B124-J124,Premisas!$C$5-J124,I124))</f>
        <v>0</v>
      </c>
      <c r="F124" s="37">
        <f t="shared" si="22"/>
        <v>0</v>
      </c>
      <c r="G124" s="40">
        <f t="shared" si="23"/>
        <v>0</v>
      </c>
      <c r="H124" s="37"/>
      <c r="I124" s="30">
        <f aca="true" t="shared" si="39" ref="I124:I134">I123</f>
        <v>0</v>
      </c>
      <c r="J124" s="31">
        <f aca="true" t="shared" si="40" ref="J124:J134">J123</f>
        <v>120</v>
      </c>
    </row>
    <row r="125" spans="2:10" ht="12.75">
      <c r="B125" s="38">
        <f t="shared" si="24"/>
        <v>123</v>
      </c>
      <c r="C125" s="39">
        <f t="shared" si="38"/>
        <v>0.0254</v>
      </c>
      <c r="D125" s="22">
        <f t="shared" si="25"/>
        <v>0</v>
      </c>
      <c r="E125" s="37">
        <f>IF($D125&lt;0.1,0,-PPMT(+C125/12,+B125-J125,Premisas!$C$5-J125,I125))</f>
        <v>0</v>
      </c>
      <c r="F125" s="37">
        <f t="shared" si="22"/>
        <v>0</v>
      </c>
      <c r="G125" s="40">
        <f t="shared" si="23"/>
        <v>0</v>
      </c>
      <c r="H125" s="37"/>
      <c r="I125" s="30">
        <f t="shared" si="39"/>
        <v>0</v>
      </c>
      <c r="J125" s="31">
        <f t="shared" si="40"/>
        <v>120</v>
      </c>
    </row>
    <row r="126" spans="2:10" ht="12.75">
      <c r="B126" s="38">
        <f t="shared" si="24"/>
        <v>124</v>
      </c>
      <c r="C126" s="39">
        <f t="shared" si="38"/>
        <v>0.0254</v>
      </c>
      <c r="D126" s="22">
        <f t="shared" si="25"/>
        <v>0</v>
      </c>
      <c r="E126" s="37">
        <f>IF($D126&lt;0.1,0,-PPMT(+C126/12,+B126-J126,Premisas!$C$5-J126,I126))</f>
        <v>0</v>
      </c>
      <c r="F126" s="37">
        <f t="shared" si="22"/>
        <v>0</v>
      </c>
      <c r="G126" s="40">
        <f t="shared" si="23"/>
        <v>0</v>
      </c>
      <c r="H126" s="37"/>
      <c r="I126" s="30">
        <f t="shared" si="39"/>
        <v>0</v>
      </c>
      <c r="J126" s="31">
        <f t="shared" si="40"/>
        <v>120</v>
      </c>
    </row>
    <row r="127" spans="2:10" ht="12.75">
      <c r="B127" s="38">
        <f t="shared" si="24"/>
        <v>125</v>
      </c>
      <c r="C127" s="39">
        <f t="shared" si="38"/>
        <v>0.0254</v>
      </c>
      <c r="D127" s="22">
        <f t="shared" si="25"/>
        <v>0</v>
      </c>
      <c r="E127" s="37">
        <f>IF($D127&lt;0.1,0,-PPMT(+C127/12,+B127-J127,Premisas!$C$5-J127,I127))</f>
        <v>0</v>
      </c>
      <c r="F127" s="37">
        <f t="shared" si="22"/>
        <v>0</v>
      </c>
      <c r="G127" s="40">
        <f t="shared" si="23"/>
        <v>0</v>
      </c>
      <c r="H127" s="37"/>
      <c r="I127" s="30">
        <f t="shared" si="39"/>
        <v>0</v>
      </c>
      <c r="J127" s="31">
        <f t="shared" si="40"/>
        <v>120</v>
      </c>
    </row>
    <row r="128" spans="2:10" ht="12.75">
      <c r="B128" s="38">
        <f t="shared" si="24"/>
        <v>126</v>
      </c>
      <c r="C128" s="39">
        <f t="shared" si="38"/>
        <v>0.0254</v>
      </c>
      <c r="D128" s="22">
        <f t="shared" si="25"/>
        <v>0</v>
      </c>
      <c r="E128" s="37">
        <f>IF($D128&lt;0.1,0,-PPMT(+C128/12,+B128-J128,Premisas!$C$5-J128,I128))</f>
        <v>0</v>
      </c>
      <c r="F128" s="37">
        <f t="shared" si="22"/>
        <v>0</v>
      </c>
      <c r="G128" s="40">
        <f t="shared" si="23"/>
        <v>0</v>
      </c>
      <c r="H128" s="37"/>
      <c r="I128" s="30">
        <f t="shared" si="39"/>
        <v>0</v>
      </c>
      <c r="J128" s="31">
        <f t="shared" si="40"/>
        <v>120</v>
      </c>
    </row>
    <row r="129" spans="2:10" ht="12.75">
      <c r="B129" s="38">
        <f t="shared" si="24"/>
        <v>127</v>
      </c>
      <c r="C129" s="39">
        <f t="shared" si="38"/>
        <v>0.0254</v>
      </c>
      <c r="D129" s="22">
        <f t="shared" si="25"/>
        <v>0</v>
      </c>
      <c r="E129" s="37">
        <f>IF($D129&lt;0.1,0,-PPMT(+C129/12,+B129-J129,Premisas!$C$5-J129,I129))</f>
        <v>0</v>
      </c>
      <c r="F129" s="37">
        <f t="shared" si="22"/>
        <v>0</v>
      </c>
      <c r="G129" s="40">
        <f t="shared" si="23"/>
        <v>0</v>
      </c>
      <c r="H129" s="37"/>
      <c r="I129" s="30">
        <f t="shared" si="39"/>
        <v>0</v>
      </c>
      <c r="J129" s="31">
        <f t="shared" si="40"/>
        <v>120</v>
      </c>
    </row>
    <row r="130" spans="2:10" ht="12.75">
      <c r="B130" s="38">
        <f t="shared" si="24"/>
        <v>128</v>
      </c>
      <c r="C130" s="39">
        <f t="shared" si="38"/>
        <v>0.0254</v>
      </c>
      <c r="D130" s="22">
        <f t="shared" si="25"/>
        <v>0</v>
      </c>
      <c r="E130" s="37">
        <f>IF($D130&lt;0.1,0,-PPMT(+C130/12,+B130-J130,Premisas!$C$5-J130,I130))</f>
        <v>0</v>
      </c>
      <c r="F130" s="37">
        <f t="shared" si="22"/>
        <v>0</v>
      </c>
      <c r="G130" s="40">
        <f t="shared" si="23"/>
        <v>0</v>
      </c>
      <c r="H130" s="37"/>
      <c r="I130" s="30">
        <f t="shared" si="39"/>
        <v>0</v>
      </c>
      <c r="J130" s="31">
        <f t="shared" si="40"/>
        <v>120</v>
      </c>
    </row>
    <row r="131" spans="2:10" ht="12.75">
      <c r="B131" s="38">
        <f t="shared" si="24"/>
        <v>129</v>
      </c>
      <c r="C131" s="39">
        <f t="shared" si="38"/>
        <v>0.0254</v>
      </c>
      <c r="D131" s="22">
        <f t="shared" si="25"/>
        <v>0</v>
      </c>
      <c r="E131" s="37">
        <f>IF($D131&lt;0.1,0,-PPMT(+C131/12,+B131-J131,Premisas!$C$5-J131,I131))</f>
        <v>0</v>
      </c>
      <c r="F131" s="37">
        <f aca="true" t="shared" si="41" ref="F131:F194">D131*C131/12</f>
        <v>0</v>
      </c>
      <c r="G131" s="40">
        <f aca="true" t="shared" si="42" ref="G131:G194">E131+F131</f>
        <v>0</v>
      </c>
      <c r="H131" s="37"/>
      <c r="I131" s="30">
        <f t="shared" si="39"/>
        <v>0</v>
      </c>
      <c r="J131" s="31">
        <f t="shared" si="40"/>
        <v>120</v>
      </c>
    </row>
    <row r="132" spans="2:10" ht="12.75">
      <c r="B132" s="38">
        <f aca="true" t="shared" si="43" ref="B132:B195">+B131+1</f>
        <v>130</v>
      </c>
      <c r="C132" s="39">
        <f t="shared" si="38"/>
        <v>0.0254</v>
      </c>
      <c r="D132" s="22">
        <f aca="true" t="shared" si="44" ref="D132:D195">+D131-E131</f>
        <v>0</v>
      </c>
      <c r="E132" s="37">
        <f>IF($D132&lt;0.1,0,-PPMT(+C132/12,+B132-J132,Premisas!$C$5-J132,I132))</f>
        <v>0</v>
      </c>
      <c r="F132" s="37">
        <f t="shared" si="41"/>
        <v>0</v>
      </c>
      <c r="G132" s="40">
        <f t="shared" si="42"/>
        <v>0</v>
      </c>
      <c r="H132" s="37"/>
      <c r="I132" s="30">
        <f t="shared" si="39"/>
        <v>0</v>
      </c>
      <c r="J132" s="31">
        <f t="shared" si="40"/>
        <v>120</v>
      </c>
    </row>
    <row r="133" spans="2:10" ht="12.75">
      <c r="B133" s="38">
        <f t="shared" si="43"/>
        <v>131</v>
      </c>
      <c r="C133" s="39">
        <f t="shared" si="38"/>
        <v>0.0254</v>
      </c>
      <c r="D133" s="22">
        <f t="shared" si="44"/>
        <v>0</v>
      </c>
      <c r="E133" s="37">
        <f>IF($D133&lt;0.1,0,-PPMT(+C133/12,+B133-J133,Premisas!$C$5-J133,I133))</f>
        <v>0</v>
      </c>
      <c r="F133" s="37">
        <f t="shared" si="41"/>
        <v>0</v>
      </c>
      <c r="G133" s="40">
        <f t="shared" si="42"/>
        <v>0</v>
      </c>
      <c r="H133" s="37"/>
      <c r="I133" s="30">
        <f t="shared" si="39"/>
        <v>0</v>
      </c>
      <c r="J133" s="31">
        <f t="shared" si="40"/>
        <v>120</v>
      </c>
    </row>
    <row r="134" spans="2:10" ht="12.75">
      <c r="B134" s="41">
        <f t="shared" si="43"/>
        <v>132</v>
      </c>
      <c r="C134" s="42">
        <f t="shared" si="38"/>
        <v>0.0254</v>
      </c>
      <c r="D134" s="26">
        <f t="shared" si="44"/>
        <v>0</v>
      </c>
      <c r="E134" s="43">
        <f>IF($D134&lt;0.1,0,-PPMT(+C134/12,+B134-J134,Premisas!$C$5-J134,I134))</f>
        <v>0</v>
      </c>
      <c r="F134" s="43">
        <f t="shared" si="41"/>
        <v>0</v>
      </c>
      <c r="G134" s="44">
        <f t="shared" si="42"/>
        <v>0</v>
      </c>
      <c r="H134" s="37"/>
      <c r="I134" s="30">
        <f t="shared" si="39"/>
        <v>0</v>
      </c>
      <c r="J134" s="31">
        <f t="shared" si="40"/>
        <v>120</v>
      </c>
    </row>
    <row r="135" spans="2:10" ht="12.75">
      <c r="B135" s="33">
        <f t="shared" si="43"/>
        <v>133</v>
      </c>
      <c r="C135" s="45">
        <f>'Manteniendo amortización inicia'!C135</f>
        <v>0.0254</v>
      </c>
      <c r="D135" s="16">
        <f t="shared" si="44"/>
        <v>0</v>
      </c>
      <c r="E135" s="35">
        <f>IF($D135&lt;0.1,0,-PPMT(+C135/12,+B135-J135,Premisas!$C$5-J135,I135))</f>
        <v>0</v>
      </c>
      <c r="F135" s="35">
        <f t="shared" si="41"/>
        <v>0</v>
      </c>
      <c r="G135" s="36">
        <f t="shared" si="42"/>
        <v>0</v>
      </c>
      <c r="H135" s="37"/>
      <c r="I135" s="30">
        <f>D135</f>
        <v>0</v>
      </c>
      <c r="J135" s="31">
        <f>B134</f>
        <v>132</v>
      </c>
    </row>
    <row r="136" spans="2:10" ht="12.75">
      <c r="B136" s="38">
        <f t="shared" si="43"/>
        <v>134</v>
      </c>
      <c r="C136" s="39">
        <f aca="true" t="shared" si="45" ref="C136:C146">+C135</f>
        <v>0.0254</v>
      </c>
      <c r="D136" s="22">
        <f t="shared" si="44"/>
        <v>0</v>
      </c>
      <c r="E136" s="37">
        <f>IF($D136&lt;0.1,0,-PPMT(+C136/12,+B136-J136,Premisas!$C$5-J136,I136))</f>
        <v>0</v>
      </c>
      <c r="F136" s="37">
        <f t="shared" si="41"/>
        <v>0</v>
      </c>
      <c r="G136" s="40">
        <f t="shared" si="42"/>
        <v>0</v>
      </c>
      <c r="H136" s="37"/>
      <c r="I136" s="30">
        <f aca="true" t="shared" si="46" ref="I136:I146">I135</f>
        <v>0</v>
      </c>
      <c r="J136" s="31">
        <f aca="true" t="shared" si="47" ref="J136:J146">J135</f>
        <v>132</v>
      </c>
    </row>
    <row r="137" spans="2:10" ht="12.75">
      <c r="B137" s="38">
        <f t="shared" si="43"/>
        <v>135</v>
      </c>
      <c r="C137" s="39">
        <f t="shared" si="45"/>
        <v>0.0254</v>
      </c>
      <c r="D137" s="22">
        <f t="shared" si="44"/>
        <v>0</v>
      </c>
      <c r="E137" s="37">
        <f>IF($D137&lt;0.1,0,-PPMT(+C137/12,+B137-J137,Premisas!$C$5-J137,I137))</f>
        <v>0</v>
      </c>
      <c r="F137" s="37">
        <f t="shared" si="41"/>
        <v>0</v>
      </c>
      <c r="G137" s="40">
        <f t="shared" si="42"/>
        <v>0</v>
      </c>
      <c r="H137" s="37"/>
      <c r="I137" s="30">
        <f t="shared" si="46"/>
        <v>0</v>
      </c>
      <c r="J137" s="31">
        <f t="shared" si="47"/>
        <v>132</v>
      </c>
    </row>
    <row r="138" spans="2:10" ht="12.75">
      <c r="B138" s="38">
        <f t="shared" si="43"/>
        <v>136</v>
      </c>
      <c r="C138" s="39">
        <f t="shared" si="45"/>
        <v>0.0254</v>
      </c>
      <c r="D138" s="22">
        <f t="shared" si="44"/>
        <v>0</v>
      </c>
      <c r="E138" s="37">
        <f>IF($D138&lt;0.1,0,-PPMT(+C138/12,+B138-J138,Premisas!$C$5-J138,I138))</f>
        <v>0</v>
      </c>
      <c r="F138" s="37">
        <f t="shared" si="41"/>
        <v>0</v>
      </c>
      <c r="G138" s="40">
        <f t="shared" si="42"/>
        <v>0</v>
      </c>
      <c r="H138" s="37"/>
      <c r="I138" s="30">
        <f t="shared" si="46"/>
        <v>0</v>
      </c>
      <c r="J138" s="31">
        <f t="shared" si="47"/>
        <v>132</v>
      </c>
    </row>
    <row r="139" spans="2:10" ht="12.75">
      <c r="B139" s="38">
        <f t="shared" si="43"/>
        <v>137</v>
      </c>
      <c r="C139" s="39">
        <f t="shared" si="45"/>
        <v>0.0254</v>
      </c>
      <c r="D139" s="22">
        <f t="shared" si="44"/>
        <v>0</v>
      </c>
      <c r="E139" s="37">
        <f>IF($D139&lt;0.1,0,-PPMT(+C139/12,+B139-J139,Premisas!$C$5-J139,I139))</f>
        <v>0</v>
      </c>
      <c r="F139" s="37">
        <f t="shared" si="41"/>
        <v>0</v>
      </c>
      <c r="G139" s="40">
        <f t="shared" si="42"/>
        <v>0</v>
      </c>
      <c r="H139" s="37"/>
      <c r="I139" s="30">
        <f t="shared" si="46"/>
        <v>0</v>
      </c>
      <c r="J139" s="31">
        <f t="shared" si="47"/>
        <v>132</v>
      </c>
    </row>
    <row r="140" spans="2:10" ht="12.75">
      <c r="B140" s="38">
        <f t="shared" si="43"/>
        <v>138</v>
      </c>
      <c r="C140" s="39">
        <f t="shared" si="45"/>
        <v>0.0254</v>
      </c>
      <c r="D140" s="22">
        <f t="shared" si="44"/>
        <v>0</v>
      </c>
      <c r="E140" s="37">
        <f>IF($D140&lt;0.1,0,-PPMT(+C140/12,+B140-J140,Premisas!$C$5-J140,I140))</f>
        <v>0</v>
      </c>
      <c r="F140" s="37">
        <f t="shared" si="41"/>
        <v>0</v>
      </c>
      <c r="G140" s="40">
        <f t="shared" si="42"/>
        <v>0</v>
      </c>
      <c r="H140" s="37"/>
      <c r="I140" s="30">
        <f t="shared" si="46"/>
        <v>0</v>
      </c>
      <c r="J140" s="31">
        <f t="shared" si="47"/>
        <v>132</v>
      </c>
    </row>
    <row r="141" spans="2:10" ht="12.75">
      <c r="B141" s="38">
        <f t="shared" si="43"/>
        <v>139</v>
      </c>
      <c r="C141" s="39">
        <f t="shared" si="45"/>
        <v>0.0254</v>
      </c>
      <c r="D141" s="22">
        <f t="shared" si="44"/>
        <v>0</v>
      </c>
      <c r="E141" s="37">
        <f>IF($D141&lt;0.1,0,-PPMT(+C141/12,+B141-J141,Premisas!$C$5-J141,I141))</f>
        <v>0</v>
      </c>
      <c r="F141" s="37">
        <f t="shared" si="41"/>
        <v>0</v>
      </c>
      <c r="G141" s="40">
        <f t="shared" si="42"/>
        <v>0</v>
      </c>
      <c r="H141" s="37"/>
      <c r="I141" s="30">
        <f t="shared" si="46"/>
        <v>0</v>
      </c>
      <c r="J141" s="31">
        <f t="shared" si="47"/>
        <v>132</v>
      </c>
    </row>
    <row r="142" spans="2:10" ht="12.75">
      <c r="B142" s="38">
        <f t="shared" si="43"/>
        <v>140</v>
      </c>
      <c r="C142" s="39">
        <f t="shared" si="45"/>
        <v>0.0254</v>
      </c>
      <c r="D142" s="22">
        <f t="shared" si="44"/>
        <v>0</v>
      </c>
      <c r="E142" s="37">
        <f>IF($D142&lt;0.1,0,-PPMT(+C142/12,+B142-J142,Premisas!$C$5-J142,I142))</f>
        <v>0</v>
      </c>
      <c r="F142" s="37">
        <f t="shared" si="41"/>
        <v>0</v>
      </c>
      <c r="G142" s="40">
        <f t="shared" si="42"/>
        <v>0</v>
      </c>
      <c r="H142" s="37"/>
      <c r="I142" s="30">
        <f t="shared" si="46"/>
        <v>0</v>
      </c>
      <c r="J142" s="31">
        <f t="shared" si="47"/>
        <v>132</v>
      </c>
    </row>
    <row r="143" spans="2:10" ht="12.75">
      <c r="B143" s="38">
        <f t="shared" si="43"/>
        <v>141</v>
      </c>
      <c r="C143" s="39">
        <f t="shared" si="45"/>
        <v>0.0254</v>
      </c>
      <c r="D143" s="22">
        <f t="shared" si="44"/>
        <v>0</v>
      </c>
      <c r="E143" s="37">
        <f>IF($D143&lt;0.1,0,-PPMT(+C143/12,+B143-J143,Premisas!$C$5-J143,I143))</f>
        <v>0</v>
      </c>
      <c r="F143" s="37">
        <f t="shared" si="41"/>
        <v>0</v>
      </c>
      <c r="G143" s="40">
        <f t="shared" si="42"/>
        <v>0</v>
      </c>
      <c r="H143" s="37"/>
      <c r="I143" s="30">
        <f t="shared" si="46"/>
        <v>0</v>
      </c>
      <c r="J143" s="31">
        <f t="shared" si="47"/>
        <v>132</v>
      </c>
    </row>
    <row r="144" spans="2:10" ht="12.75">
      <c r="B144" s="38">
        <f t="shared" si="43"/>
        <v>142</v>
      </c>
      <c r="C144" s="39">
        <f t="shared" si="45"/>
        <v>0.0254</v>
      </c>
      <c r="D144" s="22">
        <f t="shared" si="44"/>
        <v>0</v>
      </c>
      <c r="E144" s="37">
        <f>IF($D144&lt;0.1,0,-PPMT(+C144/12,+B144-J144,Premisas!$C$5-J144,I144))</f>
        <v>0</v>
      </c>
      <c r="F144" s="37">
        <f t="shared" si="41"/>
        <v>0</v>
      </c>
      <c r="G144" s="40">
        <f t="shared" si="42"/>
        <v>0</v>
      </c>
      <c r="H144" s="37"/>
      <c r="I144" s="30">
        <f t="shared" si="46"/>
        <v>0</v>
      </c>
      <c r="J144" s="31">
        <f t="shared" si="47"/>
        <v>132</v>
      </c>
    </row>
    <row r="145" spans="2:10" ht="12.75">
      <c r="B145" s="38">
        <f t="shared" si="43"/>
        <v>143</v>
      </c>
      <c r="C145" s="39">
        <f t="shared" si="45"/>
        <v>0.0254</v>
      </c>
      <c r="D145" s="22">
        <f t="shared" si="44"/>
        <v>0</v>
      </c>
      <c r="E145" s="37">
        <f>IF($D145&lt;0.1,0,-PPMT(+C145/12,+B145-J145,Premisas!$C$5-J145,I145))</f>
        <v>0</v>
      </c>
      <c r="F145" s="37">
        <f t="shared" si="41"/>
        <v>0</v>
      </c>
      <c r="G145" s="40">
        <f t="shared" si="42"/>
        <v>0</v>
      </c>
      <c r="H145" s="37"/>
      <c r="I145" s="30">
        <f t="shared" si="46"/>
        <v>0</v>
      </c>
      <c r="J145" s="31">
        <f t="shared" si="47"/>
        <v>132</v>
      </c>
    </row>
    <row r="146" spans="2:10" ht="12.75">
      <c r="B146" s="41">
        <f t="shared" si="43"/>
        <v>144</v>
      </c>
      <c r="C146" s="42">
        <f t="shared" si="45"/>
        <v>0.0254</v>
      </c>
      <c r="D146" s="26">
        <f t="shared" si="44"/>
        <v>0</v>
      </c>
      <c r="E146" s="43">
        <f>IF($D146&lt;0.1,0,-PPMT(+C146/12,+B146-J146,Premisas!$C$5-J146,I146))</f>
        <v>0</v>
      </c>
      <c r="F146" s="43">
        <f t="shared" si="41"/>
        <v>0</v>
      </c>
      <c r="G146" s="44">
        <f t="shared" si="42"/>
        <v>0</v>
      </c>
      <c r="H146" s="37"/>
      <c r="I146" s="30">
        <f t="shared" si="46"/>
        <v>0</v>
      </c>
      <c r="J146" s="31">
        <f t="shared" si="47"/>
        <v>132</v>
      </c>
    </row>
    <row r="147" spans="2:10" ht="12.75">
      <c r="B147" s="33">
        <f t="shared" si="43"/>
        <v>145</v>
      </c>
      <c r="C147" s="45">
        <f>'Manteniendo amortización inicia'!C147</f>
        <v>0.0254</v>
      </c>
      <c r="D147" s="16">
        <f t="shared" si="44"/>
        <v>0</v>
      </c>
      <c r="E147" s="35">
        <f>IF($D147&lt;0.1,0,-PPMT(+C147/12,+B147-J147,Premisas!$C$5-J147,I147))</f>
        <v>0</v>
      </c>
      <c r="F147" s="35">
        <f t="shared" si="41"/>
        <v>0</v>
      </c>
      <c r="G147" s="36">
        <f t="shared" si="42"/>
        <v>0</v>
      </c>
      <c r="H147" s="37"/>
      <c r="I147" s="30">
        <f>D147</f>
        <v>0</v>
      </c>
      <c r="J147" s="31">
        <f>B146</f>
        <v>144</v>
      </c>
    </row>
    <row r="148" spans="2:10" ht="12.75">
      <c r="B148" s="38">
        <f t="shared" si="43"/>
        <v>146</v>
      </c>
      <c r="C148" s="39">
        <f aca="true" t="shared" si="48" ref="C148:C158">+C147</f>
        <v>0.0254</v>
      </c>
      <c r="D148" s="22">
        <f t="shared" si="44"/>
        <v>0</v>
      </c>
      <c r="E148" s="37">
        <f>IF($D148&lt;0.1,0,-PPMT(+C148/12,+B148-J148,Premisas!$C$5-J148,I148))</f>
        <v>0</v>
      </c>
      <c r="F148" s="37">
        <f t="shared" si="41"/>
        <v>0</v>
      </c>
      <c r="G148" s="40">
        <f t="shared" si="42"/>
        <v>0</v>
      </c>
      <c r="H148" s="37"/>
      <c r="I148" s="30">
        <f aca="true" t="shared" si="49" ref="I148:I158">I147</f>
        <v>0</v>
      </c>
      <c r="J148" s="31">
        <f aca="true" t="shared" si="50" ref="J148:J158">J147</f>
        <v>144</v>
      </c>
    </row>
    <row r="149" spans="2:10" ht="12.75">
      <c r="B149" s="38">
        <f t="shared" si="43"/>
        <v>147</v>
      </c>
      <c r="C149" s="39">
        <f t="shared" si="48"/>
        <v>0.0254</v>
      </c>
      <c r="D149" s="22">
        <f t="shared" si="44"/>
        <v>0</v>
      </c>
      <c r="E149" s="37">
        <f>IF($D149&lt;0.1,0,-PPMT(+C149/12,+B149-J149,Premisas!$C$5-J149,I149))</f>
        <v>0</v>
      </c>
      <c r="F149" s="37">
        <f t="shared" si="41"/>
        <v>0</v>
      </c>
      <c r="G149" s="40">
        <f t="shared" si="42"/>
        <v>0</v>
      </c>
      <c r="H149" s="37"/>
      <c r="I149" s="30">
        <f t="shared" si="49"/>
        <v>0</v>
      </c>
      <c r="J149" s="31">
        <f t="shared" si="50"/>
        <v>144</v>
      </c>
    </row>
    <row r="150" spans="2:10" ht="12.75">
      <c r="B150" s="38">
        <f t="shared" si="43"/>
        <v>148</v>
      </c>
      <c r="C150" s="39">
        <f t="shared" si="48"/>
        <v>0.0254</v>
      </c>
      <c r="D150" s="22">
        <f t="shared" si="44"/>
        <v>0</v>
      </c>
      <c r="E150" s="37">
        <f>IF($D150&lt;0.1,0,-PPMT(+C150/12,+B150-J150,Premisas!$C$5-J150,I150))</f>
        <v>0</v>
      </c>
      <c r="F150" s="37">
        <f t="shared" si="41"/>
        <v>0</v>
      </c>
      <c r="G150" s="40">
        <f t="shared" si="42"/>
        <v>0</v>
      </c>
      <c r="H150" s="37"/>
      <c r="I150" s="30">
        <f t="shared" si="49"/>
        <v>0</v>
      </c>
      <c r="J150" s="31">
        <f t="shared" si="50"/>
        <v>144</v>
      </c>
    </row>
    <row r="151" spans="2:10" ht="12.75">
      <c r="B151" s="38">
        <f t="shared" si="43"/>
        <v>149</v>
      </c>
      <c r="C151" s="39">
        <f t="shared" si="48"/>
        <v>0.0254</v>
      </c>
      <c r="D151" s="22">
        <f t="shared" si="44"/>
        <v>0</v>
      </c>
      <c r="E151" s="37">
        <f>IF($D151&lt;0.1,0,-PPMT(+C151/12,+B151-J151,Premisas!$C$5-J151,I151))</f>
        <v>0</v>
      </c>
      <c r="F151" s="37">
        <f t="shared" si="41"/>
        <v>0</v>
      </c>
      <c r="G151" s="40">
        <f t="shared" si="42"/>
        <v>0</v>
      </c>
      <c r="H151" s="37"/>
      <c r="I151" s="30">
        <f t="shared" si="49"/>
        <v>0</v>
      </c>
      <c r="J151" s="31">
        <f t="shared" si="50"/>
        <v>144</v>
      </c>
    </row>
    <row r="152" spans="2:10" ht="12.75">
      <c r="B152" s="38">
        <f t="shared" si="43"/>
        <v>150</v>
      </c>
      <c r="C152" s="39">
        <f t="shared" si="48"/>
        <v>0.0254</v>
      </c>
      <c r="D152" s="22">
        <f t="shared" si="44"/>
        <v>0</v>
      </c>
      <c r="E152" s="37">
        <f>IF($D152&lt;0.1,0,-PPMT(+C152/12,+B152-J152,Premisas!$C$5-J152,I152))</f>
        <v>0</v>
      </c>
      <c r="F152" s="37">
        <f t="shared" si="41"/>
        <v>0</v>
      </c>
      <c r="G152" s="40">
        <f t="shared" si="42"/>
        <v>0</v>
      </c>
      <c r="H152" s="37"/>
      <c r="I152" s="30">
        <f t="shared" si="49"/>
        <v>0</v>
      </c>
      <c r="J152" s="31">
        <f t="shared" si="50"/>
        <v>144</v>
      </c>
    </row>
    <row r="153" spans="2:10" ht="12.75">
      <c r="B153" s="38">
        <f t="shared" si="43"/>
        <v>151</v>
      </c>
      <c r="C153" s="39">
        <f t="shared" si="48"/>
        <v>0.0254</v>
      </c>
      <c r="D153" s="22">
        <f t="shared" si="44"/>
        <v>0</v>
      </c>
      <c r="E153" s="37">
        <f>IF($D153&lt;0.1,0,-PPMT(+C153/12,+B153-J153,Premisas!$C$5-J153,I153))</f>
        <v>0</v>
      </c>
      <c r="F153" s="37">
        <f t="shared" si="41"/>
        <v>0</v>
      </c>
      <c r="G153" s="40">
        <f t="shared" si="42"/>
        <v>0</v>
      </c>
      <c r="H153" s="37"/>
      <c r="I153" s="30">
        <f t="shared" si="49"/>
        <v>0</v>
      </c>
      <c r="J153" s="31">
        <f t="shared" si="50"/>
        <v>144</v>
      </c>
    </row>
    <row r="154" spans="2:10" ht="12.75">
      <c r="B154" s="38">
        <f t="shared" si="43"/>
        <v>152</v>
      </c>
      <c r="C154" s="39">
        <f t="shared" si="48"/>
        <v>0.0254</v>
      </c>
      <c r="D154" s="22">
        <f t="shared" si="44"/>
        <v>0</v>
      </c>
      <c r="E154" s="37">
        <f>IF($D154&lt;0.1,0,-PPMT(+C154/12,+B154-J154,Premisas!$C$5-J154,I154))</f>
        <v>0</v>
      </c>
      <c r="F154" s="37">
        <f t="shared" si="41"/>
        <v>0</v>
      </c>
      <c r="G154" s="40">
        <f t="shared" si="42"/>
        <v>0</v>
      </c>
      <c r="H154" s="37"/>
      <c r="I154" s="30">
        <f t="shared" si="49"/>
        <v>0</v>
      </c>
      <c r="J154" s="31">
        <f t="shared" si="50"/>
        <v>144</v>
      </c>
    </row>
    <row r="155" spans="2:10" ht="12.75">
      <c r="B155" s="38">
        <f t="shared" si="43"/>
        <v>153</v>
      </c>
      <c r="C155" s="39">
        <f t="shared" si="48"/>
        <v>0.0254</v>
      </c>
      <c r="D155" s="22">
        <f t="shared" si="44"/>
        <v>0</v>
      </c>
      <c r="E155" s="37">
        <f>IF($D155&lt;0.1,0,-PPMT(+C155/12,+B155-J155,Premisas!$C$5-J155,I155))</f>
        <v>0</v>
      </c>
      <c r="F155" s="37">
        <f t="shared" si="41"/>
        <v>0</v>
      </c>
      <c r="G155" s="40">
        <f t="shared" si="42"/>
        <v>0</v>
      </c>
      <c r="H155" s="37"/>
      <c r="I155" s="30">
        <f t="shared" si="49"/>
        <v>0</v>
      </c>
      <c r="J155" s="31">
        <f t="shared" si="50"/>
        <v>144</v>
      </c>
    </row>
    <row r="156" spans="2:10" ht="12.75">
      <c r="B156" s="38">
        <f t="shared" si="43"/>
        <v>154</v>
      </c>
      <c r="C156" s="39">
        <f t="shared" si="48"/>
        <v>0.0254</v>
      </c>
      <c r="D156" s="22">
        <f t="shared" si="44"/>
        <v>0</v>
      </c>
      <c r="E156" s="37">
        <f>IF($D156&lt;0.1,0,-PPMT(+C156/12,+B156-J156,Premisas!$C$5-J156,I156))</f>
        <v>0</v>
      </c>
      <c r="F156" s="37">
        <f t="shared" si="41"/>
        <v>0</v>
      </c>
      <c r="G156" s="40">
        <f t="shared" si="42"/>
        <v>0</v>
      </c>
      <c r="H156" s="37"/>
      <c r="I156" s="30">
        <f t="shared" si="49"/>
        <v>0</v>
      </c>
      <c r="J156" s="31">
        <f t="shared" si="50"/>
        <v>144</v>
      </c>
    </row>
    <row r="157" spans="2:10" ht="12.75">
      <c r="B157" s="38">
        <f t="shared" si="43"/>
        <v>155</v>
      </c>
      <c r="C157" s="39">
        <f t="shared" si="48"/>
        <v>0.0254</v>
      </c>
      <c r="D157" s="22">
        <f t="shared" si="44"/>
        <v>0</v>
      </c>
      <c r="E157" s="37">
        <f>IF($D157&lt;0.1,0,-PPMT(+C157/12,+B157-J157,Premisas!$C$5-J157,I157))</f>
        <v>0</v>
      </c>
      <c r="F157" s="37">
        <f t="shared" si="41"/>
        <v>0</v>
      </c>
      <c r="G157" s="40">
        <f t="shared" si="42"/>
        <v>0</v>
      </c>
      <c r="H157" s="37"/>
      <c r="I157" s="30">
        <f t="shared" si="49"/>
        <v>0</v>
      </c>
      <c r="J157" s="31">
        <f t="shared" si="50"/>
        <v>144</v>
      </c>
    </row>
    <row r="158" spans="2:10" ht="12.75">
      <c r="B158" s="41">
        <f t="shared" si="43"/>
        <v>156</v>
      </c>
      <c r="C158" s="42">
        <f t="shared" si="48"/>
        <v>0.0254</v>
      </c>
      <c r="D158" s="26">
        <f t="shared" si="44"/>
        <v>0</v>
      </c>
      <c r="E158" s="43">
        <f>IF($D158&lt;0.1,0,-PPMT(+C158/12,+B158-J158,Premisas!$C$5-J158,I158))</f>
        <v>0</v>
      </c>
      <c r="F158" s="43">
        <f t="shared" si="41"/>
        <v>0</v>
      </c>
      <c r="G158" s="44">
        <f t="shared" si="42"/>
        <v>0</v>
      </c>
      <c r="H158" s="37"/>
      <c r="I158" s="30">
        <f t="shared" si="49"/>
        <v>0</v>
      </c>
      <c r="J158" s="31">
        <f t="shared" si="50"/>
        <v>144</v>
      </c>
    </row>
    <row r="159" spans="2:10" ht="12.75">
      <c r="B159" s="33">
        <f t="shared" si="43"/>
        <v>157</v>
      </c>
      <c r="C159" s="45">
        <f>'Manteniendo amortización inicia'!C159</f>
        <v>0.0254</v>
      </c>
      <c r="D159" s="16">
        <f t="shared" si="44"/>
        <v>0</v>
      </c>
      <c r="E159" s="35">
        <f>IF($D159&lt;0.1,0,-PPMT(+C159/12,+B159-J159,Premisas!$C$5-J159,I159))</f>
        <v>0</v>
      </c>
      <c r="F159" s="35">
        <f t="shared" si="41"/>
        <v>0</v>
      </c>
      <c r="G159" s="36">
        <f t="shared" si="42"/>
        <v>0</v>
      </c>
      <c r="H159" s="37"/>
      <c r="I159" s="30">
        <f>D159</f>
        <v>0</v>
      </c>
      <c r="J159" s="31">
        <f>B158</f>
        <v>156</v>
      </c>
    </row>
    <row r="160" spans="2:10" ht="12.75">
      <c r="B160" s="38">
        <f t="shared" si="43"/>
        <v>158</v>
      </c>
      <c r="C160" s="39">
        <f aca="true" t="shared" si="51" ref="C160:C170">+C159</f>
        <v>0.0254</v>
      </c>
      <c r="D160" s="22">
        <f t="shared" si="44"/>
        <v>0</v>
      </c>
      <c r="E160" s="37">
        <f>IF($D160&lt;0.1,0,-PPMT(+C160/12,+B160-J160,Premisas!$C$5-J160,I160))</f>
        <v>0</v>
      </c>
      <c r="F160" s="37">
        <f t="shared" si="41"/>
        <v>0</v>
      </c>
      <c r="G160" s="40">
        <f t="shared" si="42"/>
        <v>0</v>
      </c>
      <c r="H160" s="37"/>
      <c r="I160" s="30">
        <f aca="true" t="shared" si="52" ref="I160:I170">I159</f>
        <v>0</v>
      </c>
      <c r="J160" s="31">
        <f aca="true" t="shared" si="53" ref="J160:J170">J159</f>
        <v>156</v>
      </c>
    </row>
    <row r="161" spans="2:10" ht="12.75">
      <c r="B161" s="38">
        <f t="shared" si="43"/>
        <v>159</v>
      </c>
      <c r="C161" s="39">
        <f t="shared" si="51"/>
        <v>0.0254</v>
      </c>
      <c r="D161" s="22">
        <f t="shared" si="44"/>
        <v>0</v>
      </c>
      <c r="E161" s="37">
        <f>IF($D161&lt;0.1,0,-PPMT(+C161/12,+B161-J161,Premisas!$C$5-J161,I161))</f>
        <v>0</v>
      </c>
      <c r="F161" s="37">
        <f t="shared" si="41"/>
        <v>0</v>
      </c>
      <c r="G161" s="40">
        <f t="shared" si="42"/>
        <v>0</v>
      </c>
      <c r="H161" s="37"/>
      <c r="I161" s="30">
        <f t="shared" si="52"/>
        <v>0</v>
      </c>
      <c r="J161" s="31">
        <f t="shared" si="53"/>
        <v>156</v>
      </c>
    </row>
    <row r="162" spans="2:10" ht="12.75">
      <c r="B162" s="38">
        <f t="shared" si="43"/>
        <v>160</v>
      </c>
      <c r="C162" s="39">
        <f t="shared" si="51"/>
        <v>0.0254</v>
      </c>
      <c r="D162" s="22">
        <f t="shared" si="44"/>
        <v>0</v>
      </c>
      <c r="E162" s="37">
        <f>IF($D162&lt;0.1,0,-PPMT(+C162/12,+B162-J162,Premisas!$C$5-J162,I162))</f>
        <v>0</v>
      </c>
      <c r="F162" s="37">
        <f t="shared" si="41"/>
        <v>0</v>
      </c>
      <c r="G162" s="40">
        <f t="shared" si="42"/>
        <v>0</v>
      </c>
      <c r="H162" s="37"/>
      <c r="I162" s="30">
        <f t="shared" si="52"/>
        <v>0</v>
      </c>
      <c r="J162" s="31">
        <f t="shared" si="53"/>
        <v>156</v>
      </c>
    </row>
    <row r="163" spans="2:10" ht="12.75">
      <c r="B163" s="38">
        <f t="shared" si="43"/>
        <v>161</v>
      </c>
      <c r="C163" s="39">
        <f t="shared" si="51"/>
        <v>0.0254</v>
      </c>
      <c r="D163" s="22">
        <f t="shared" si="44"/>
        <v>0</v>
      </c>
      <c r="E163" s="37">
        <f>IF($D163&lt;0.1,0,-PPMT(+C163/12,+B163-J163,Premisas!$C$5-J163,I163))</f>
        <v>0</v>
      </c>
      <c r="F163" s="37">
        <f t="shared" si="41"/>
        <v>0</v>
      </c>
      <c r="G163" s="40">
        <f t="shared" si="42"/>
        <v>0</v>
      </c>
      <c r="H163" s="37"/>
      <c r="I163" s="30">
        <f t="shared" si="52"/>
        <v>0</v>
      </c>
      <c r="J163" s="31">
        <f t="shared" si="53"/>
        <v>156</v>
      </c>
    </row>
    <row r="164" spans="2:10" ht="12.75">
      <c r="B164" s="38">
        <f t="shared" si="43"/>
        <v>162</v>
      </c>
      <c r="C164" s="39">
        <f t="shared" si="51"/>
        <v>0.0254</v>
      </c>
      <c r="D164" s="22">
        <f t="shared" si="44"/>
        <v>0</v>
      </c>
      <c r="E164" s="37">
        <f>IF($D164&lt;0.1,0,-PPMT(+C164/12,+B164-J164,Premisas!$C$5-J164,I164))</f>
        <v>0</v>
      </c>
      <c r="F164" s="37">
        <f t="shared" si="41"/>
        <v>0</v>
      </c>
      <c r="G164" s="40">
        <f t="shared" si="42"/>
        <v>0</v>
      </c>
      <c r="H164" s="37"/>
      <c r="I164" s="30">
        <f t="shared" si="52"/>
        <v>0</v>
      </c>
      <c r="J164" s="31">
        <f t="shared" si="53"/>
        <v>156</v>
      </c>
    </row>
    <row r="165" spans="2:10" ht="12.75">
      <c r="B165" s="38">
        <f t="shared" si="43"/>
        <v>163</v>
      </c>
      <c r="C165" s="39">
        <f t="shared" si="51"/>
        <v>0.0254</v>
      </c>
      <c r="D165" s="22">
        <f t="shared" si="44"/>
        <v>0</v>
      </c>
      <c r="E165" s="37">
        <f>IF($D165&lt;0.1,0,-PPMT(+C165/12,+B165-J165,Premisas!$C$5-J165,I165))</f>
        <v>0</v>
      </c>
      <c r="F165" s="37">
        <f t="shared" si="41"/>
        <v>0</v>
      </c>
      <c r="G165" s="40">
        <f t="shared" si="42"/>
        <v>0</v>
      </c>
      <c r="H165" s="37"/>
      <c r="I165" s="30">
        <f t="shared" si="52"/>
        <v>0</v>
      </c>
      <c r="J165" s="31">
        <f t="shared" si="53"/>
        <v>156</v>
      </c>
    </row>
    <row r="166" spans="2:10" ht="12.75">
      <c r="B166" s="38">
        <f t="shared" si="43"/>
        <v>164</v>
      </c>
      <c r="C166" s="39">
        <f t="shared" si="51"/>
        <v>0.0254</v>
      </c>
      <c r="D166" s="22">
        <f t="shared" si="44"/>
        <v>0</v>
      </c>
      <c r="E166" s="37">
        <f>IF($D166&lt;0.1,0,-PPMT(+C166/12,+B166-J166,Premisas!$C$5-J166,I166))</f>
        <v>0</v>
      </c>
      <c r="F166" s="37">
        <f t="shared" si="41"/>
        <v>0</v>
      </c>
      <c r="G166" s="40">
        <f t="shared" si="42"/>
        <v>0</v>
      </c>
      <c r="H166" s="37"/>
      <c r="I166" s="30">
        <f t="shared" si="52"/>
        <v>0</v>
      </c>
      <c r="J166" s="31">
        <f t="shared" si="53"/>
        <v>156</v>
      </c>
    </row>
    <row r="167" spans="2:10" ht="12.75">
      <c r="B167" s="38">
        <f t="shared" si="43"/>
        <v>165</v>
      </c>
      <c r="C167" s="39">
        <f t="shared" si="51"/>
        <v>0.0254</v>
      </c>
      <c r="D167" s="22">
        <f t="shared" si="44"/>
        <v>0</v>
      </c>
      <c r="E167" s="37">
        <f>IF($D167&lt;0.1,0,-PPMT(+C167/12,+B167-J167,Premisas!$C$5-J167,I167))</f>
        <v>0</v>
      </c>
      <c r="F167" s="37">
        <f t="shared" si="41"/>
        <v>0</v>
      </c>
      <c r="G167" s="40">
        <f t="shared" si="42"/>
        <v>0</v>
      </c>
      <c r="H167" s="37"/>
      <c r="I167" s="30">
        <f t="shared" si="52"/>
        <v>0</v>
      </c>
      <c r="J167" s="31">
        <f t="shared" si="53"/>
        <v>156</v>
      </c>
    </row>
    <row r="168" spans="2:10" ht="12.75">
      <c r="B168" s="38">
        <f t="shared" si="43"/>
        <v>166</v>
      </c>
      <c r="C168" s="39">
        <f t="shared" si="51"/>
        <v>0.0254</v>
      </c>
      <c r="D168" s="22">
        <f t="shared" si="44"/>
        <v>0</v>
      </c>
      <c r="E168" s="37">
        <f>IF($D168&lt;0.1,0,-PPMT(+C168/12,+B168-J168,Premisas!$C$5-J168,I168))</f>
        <v>0</v>
      </c>
      <c r="F168" s="37">
        <f t="shared" si="41"/>
        <v>0</v>
      </c>
      <c r="G168" s="40">
        <f t="shared" si="42"/>
        <v>0</v>
      </c>
      <c r="H168" s="37"/>
      <c r="I168" s="30">
        <f t="shared" si="52"/>
        <v>0</v>
      </c>
      <c r="J168" s="31">
        <f t="shared" si="53"/>
        <v>156</v>
      </c>
    </row>
    <row r="169" spans="2:10" ht="12.75">
      <c r="B169" s="38">
        <f t="shared" si="43"/>
        <v>167</v>
      </c>
      <c r="C169" s="39">
        <f t="shared" si="51"/>
        <v>0.0254</v>
      </c>
      <c r="D169" s="22">
        <f t="shared" si="44"/>
        <v>0</v>
      </c>
      <c r="E169" s="37">
        <f>IF($D169&lt;0.1,0,-PPMT(+C169/12,+B169-J169,Premisas!$C$5-J169,I169))</f>
        <v>0</v>
      </c>
      <c r="F169" s="37">
        <f t="shared" si="41"/>
        <v>0</v>
      </c>
      <c r="G169" s="40">
        <f t="shared" si="42"/>
        <v>0</v>
      </c>
      <c r="H169" s="37"/>
      <c r="I169" s="30">
        <f t="shared" si="52"/>
        <v>0</v>
      </c>
      <c r="J169" s="31">
        <f t="shared" si="53"/>
        <v>156</v>
      </c>
    </row>
    <row r="170" spans="2:10" ht="12.75">
      <c r="B170" s="41">
        <f t="shared" si="43"/>
        <v>168</v>
      </c>
      <c r="C170" s="42">
        <f t="shared" si="51"/>
        <v>0.0254</v>
      </c>
      <c r="D170" s="26">
        <f t="shared" si="44"/>
        <v>0</v>
      </c>
      <c r="E170" s="43">
        <f>IF($D170&lt;0.1,0,-PPMT(+C170/12,+B170-J170,Premisas!$C$5-J170,I170))</f>
        <v>0</v>
      </c>
      <c r="F170" s="43">
        <f t="shared" si="41"/>
        <v>0</v>
      </c>
      <c r="G170" s="44">
        <f t="shared" si="42"/>
        <v>0</v>
      </c>
      <c r="H170" s="37"/>
      <c r="I170" s="30">
        <f t="shared" si="52"/>
        <v>0</v>
      </c>
      <c r="J170" s="31">
        <f t="shared" si="53"/>
        <v>156</v>
      </c>
    </row>
    <row r="171" spans="2:10" ht="12.75">
      <c r="B171" s="33">
        <f t="shared" si="43"/>
        <v>169</v>
      </c>
      <c r="C171" s="45">
        <f>'Manteniendo amortización inicia'!C171</f>
        <v>0.0254</v>
      </c>
      <c r="D171" s="16">
        <f t="shared" si="44"/>
        <v>0</v>
      </c>
      <c r="E171" s="35">
        <f>IF($D171&lt;0.1,0,-PPMT(+C171/12,+B171-J171,Premisas!$C$5-J171,I171))</f>
        <v>0</v>
      </c>
      <c r="F171" s="35">
        <f t="shared" si="41"/>
        <v>0</v>
      </c>
      <c r="G171" s="36">
        <f t="shared" si="42"/>
        <v>0</v>
      </c>
      <c r="H171" s="37"/>
      <c r="I171" s="30">
        <f>D171</f>
        <v>0</v>
      </c>
      <c r="J171" s="31">
        <f>B170</f>
        <v>168</v>
      </c>
    </row>
    <row r="172" spans="2:10" ht="12.75">
      <c r="B172" s="38">
        <f t="shared" si="43"/>
        <v>170</v>
      </c>
      <c r="C172" s="39">
        <f aca="true" t="shared" si="54" ref="C172:C182">+C171</f>
        <v>0.0254</v>
      </c>
      <c r="D172" s="22">
        <f t="shared" si="44"/>
        <v>0</v>
      </c>
      <c r="E172" s="37">
        <f>IF($D172&lt;0.1,0,-PPMT(+C172/12,+B172-J172,Premisas!$C$5-J172,I172))</f>
        <v>0</v>
      </c>
      <c r="F172" s="37">
        <f t="shared" si="41"/>
        <v>0</v>
      </c>
      <c r="G172" s="40">
        <f t="shared" si="42"/>
        <v>0</v>
      </c>
      <c r="H172" s="37"/>
      <c r="I172" s="30">
        <f aca="true" t="shared" si="55" ref="I172:I182">I171</f>
        <v>0</v>
      </c>
      <c r="J172" s="31">
        <f aca="true" t="shared" si="56" ref="J172:J182">J171</f>
        <v>168</v>
      </c>
    </row>
    <row r="173" spans="2:10" ht="12.75">
      <c r="B173" s="38">
        <f t="shared" si="43"/>
        <v>171</v>
      </c>
      <c r="C173" s="39">
        <f t="shared" si="54"/>
        <v>0.0254</v>
      </c>
      <c r="D173" s="22">
        <f t="shared" si="44"/>
        <v>0</v>
      </c>
      <c r="E173" s="37">
        <f>IF($D173&lt;0.1,0,-PPMT(+C173/12,+B173-J173,Premisas!$C$5-J173,I173))</f>
        <v>0</v>
      </c>
      <c r="F173" s="37">
        <f t="shared" si="41"/>
        <v>0</v>
      </c>
      <c r="G173" s="40">
        <f t="shared" si="42"/>
        <v>0</v>
      </c>
      <c r="H173" s="37"/>
      <c r="I173" s="30">
        <f t="shared" si="55"/>
        <v>0</v>
      </c>
      <c r="J173" s="31">
        <f t="shared" si="56"/>
        <v>168</v>
      </c>
    </row>
    <row r="174" spans="2:10" ht="12.75">
      <c r="B174" s="38">
        <f t="shared" si="43"/>
        <v>172</v>
      </c>
      <c r="C174" s="39">
        <f t="shared" si="54"/>
        <v>0.0254</v>
      </c>
      <c r="D174" s="22">
        <f t="shared" si="44"/>
        <v>0</v>
      </c>
      <c r="E174" s="37">
        <f>IF($D174&lt;0.1,0,-PPMT(+C174/12,+B174-J174,Premisas!$C$5-J174,I174))</f>
        <v>0</v>
      </c>
      <c r="F174" s="37">
        <f t="shared" si="41"/>
        <v>0</v>
      </c>
      <c r="G174" s="40">
        <f t="shared" si="42"/>
        <v>0</v>
      </c>
      <c r="H174" s="37"/>
      <c r="I174" s="30">
        <f t="shared" si="55"/>
        <v>0</v>
      </c>
      <c r="J174" s="31">
        <f t="shared" si="56"/>
        <v>168</v>
      </c>
    </row>
    <row r="175" spans="2:10" ht="12.75">
      <c r="B175" s="38">
        <f t="shared" si="43"/>
        <v>173</v>
      </c>
      <c r="C175" s="39">
        <f t="shared" si="54"/>
        <v>0.0254</v>
      </c>
      <c r="D175" s="22">
        <f t="shared" si="44"/>
        <v>0</v>
      </c>
      <c r="E175" s="37">
        <f>IF($D175&lt;0.1,0,-PPMT(+C175/12,+B175-J175,Premisas!$C$5-J175,I175))</f>
        <v>0</v>
      </c>
      <c r="F175" s="37">
        <f t="shared" si="41"/>
        <v>0</v>
      </c>
      <c r="G175" s="40">
        <f t="shared" si="42"/>
        <v>0</v>
      </c>
      <c r="H175" s="37"/>
      <c r="I175" s="30">
        <f t="shared" si="55"/>
        <v>0</v>
      </c>
      <c r="J175" s="31">
        <f t="shared" si="56"/>
        <v>168</v>
      </c>
    </row>
    <row r="176" spans="2:10" ht="12.75">
      <c r="B176" s="38">
        <f t="shared" si="43"/>
        <v>174</v>
      </c>
      <c r="C176" s="39">
        <f t="shared" si="54"/>
        <v>0.0254</v>
      </c>
      <c r="D176" s="22">
        <f t="shared" si="44"/>
        <v>0</v>
      </c>
      <c r="E176" s="37">
        <f>IF($D176&lt;0.1,0,-PPMT(+C176/12,+B176-J176,Premisas!$C$5-J176,I176))</f>
        <v>0</v>
      </c>
      <c r="F176" s="37">
        <f t="shared" si="41"/>
        <v>0</v>
      </c>
      <c r="G176" s="40">
        <f t="shared" si="42"/>
        <v>0</v>
      </c>
      <c r="H176" s="37"/>
      <c r="I176" s="30">
        <f t="shared" si="55"/>
        <v>0</v>
      </c>
      <c r="J176" s="31">
        <f t="shared" si="56"/>
        <v>168</v>
      </c>
    </row>
    <row r="177" spans="2:10" ht="12.75">
      <c r="B177" s="38">
        <f t="shared" si="43"/>
        <v>175</v>
      </c>
      <c r="C177" s="39">
        <f t="shared" si="54"/>
        <v>0.0254</v>
      </c>
      <c r="D177" s="22">
        <f t="shared" si="44"/>
        <v>0</v>
      </c>
      <c r="E177" s="37">
        <f>IF($D177&lt;0.1,0,-PPMT(+C177/12,+B177-J177,Premisas!$C$5-J177,I177))</f>
        <v>0</v>
      </c>
      <c r="F177" s="37">
        <f t="shared" si="41"/>
        <v>0</v>
      </c>
      <c r="G177" s="40">
        <f t="shared" si="42"/>
        <v>0</v>
      </c>
      <c r="H177" s="37"/>
      <c r="I177" s="30">
        <f t="shared" si="55"/>
        <v>0</v>
      </c>
      <c r="J177" s="31">
        <f t="shared" si="56"/>
        <v>168</v>
      </c>
    </row>
    <row r="178" spans="2:10" ht="12.75">
      <c r="B178" s="38">
        <f t="shared" si="43"/>
        <v>176</v>
      </c>
      <c r="C178" s="39">
        <f t="shared" si="54"/>
        <v>0.0254</v>
      </c>
      <c r="D178" s="22">
        <f t="shared" si="44"/>
        <v>0</v>
      </c>
      <c r="E178" s="37">
        <f>IF($D178&lt;0.1,0,-PPMT(+C178/12,+B178-J178,Premisas!$C$5-J178,I178))</f>
        <v>0</v>
      </c>
      <c r="F178" s="37">
        <f t="shared" si="41"/>
        <v>0</v>
      </c>
      <c r="G178" s="40">
        <f t="shared" si="42"/>
        <v>0</v>
      </c>
      <c r="H178" s="37"/>
      <c r="I178" s="30">
        <f t="shared" si="55"/>
        <v>0</v>
      </c>
      <c r="J178" s="31">
        <f t="shared" si="56"/>
        <v>168</v>
      </c>
    </row>
    <row r="179" spans="2:10" ht="12.75">
      <c r="B179" s="38">
        <f t="shared" si="43"/>
        <v>177</v>
      </c>
      <c r="C179" s="39">
        <f t="shared" si="54"/>
        <v>0.0254</v>
      </c>
      <c r="D179" s="22">
        <f t="shared" si="44"/>
        <v>0</v>
      </c>
      <c r="E179" s="37">
        <f>IF($D179&lt;0.1,0,-PPMT(+C179/12,+B179-J179,Premisas!$C$5-J179,I179))</f>
        <v>0</v>
      </c>
      <c r="F179" s="37">
        <f t="shared" si="41"/>
        <v>0</v>
      </c>
      <c r="G179" s="40">
        <f t="shared" si="42"/>
        <v>0</v>
      </c>
      <c r="H179" s="37"/>
      <c r="I179" s="30">
        <f t="shared" si="55"/>
        <v>0</v>
      </c>
      <c r="J179" s="31">
        <f t="shared" si="56"/>
        <v>168</v>
      </c>
    </row>
    <row r="180" spans="2:10" ht="12.75">
      <c r="B180" s="38">
        <f t="shared" si="43"/>
        <v>178</v>
      </c>
      <c r="C180" s="39">
        <f t="shared" si="54"/>
        <v>0.0254</v>
      </c>
      <c r="D180" s="22">
        <f t="shared" si="44"/>
        <v>0</v>
      </c>
      <c r="E180" s="37">
        <f>IF($D180&lt;0.1,0,-PPMT(+C180/12,+B180-J180,Premisas!$C$5-J180,I180))</f>
        <v>0</v>
      </c>
      <c r="F180" s="37">
        <f t="shared" si="41"/>
        <v>0</v>
      </c>
      <c r="G180" s="40">
        <f t="shared" si="42"/>
        <v>0</v>
      </c>
      <c r="H180" s="37"/>
      <c r="I180" s="30">
        <f t="shared" si="55"/>
        <v>0</v>
      </c>
      <c r="J180" s="31">
        <f t="shared" si="56"/>
        <v>168</v>
      </c>
    </row>
    <row r="181" spans="2:10" ht="12.75">
      <c r="B181" s="38">
        <f t="shared" si="43"/>
        <v>179</v>
      </c>
      <c r="C181" s="39">
        <f t="shared" si="54"/>
        <v>0.0254</v>
      </c>
      <c r="D181" s="22">
        <f t="shared" si="44"/>
        <v>0</v>
      </c>
      <c r="E181" s="37">
        <f>IF($D181&lt;0.1,0,-PPMT(+C181/12,+B181-J181,Premisas!$C$5-J181,I181))</f>
        <v>0</v>
      </c>
      <c r="F181" s="37">
        <f t="shared" si="41"/>
        <v>0</v>
      </c>
      <c r="G181" s="40">
        <f t="shared" si="42"/>
        <v>0</v>
      </c>
      <c r="H181" s="37"/>
      <c r="I181" s="30">
        <f t="shared" si="55"/>
        <v>0</v>
      </c>
      <c r="J181" s="31">
        <f t="shared" si="56"/>
        <v>168</v>
      </c>
    </row>
    <row r="182" spans="2:10" ht="12.75">
      <c r="B182" s="41">
        <f t="shared" si="43"/>
        <v>180</v>
      </c>
      <c r="C182" s="42">
        <f t="shared" si="54"/>
        <v>0.0254</v>
      </c>
      <c r="D182" s="26">
        <f t="shared" si="44"/>
        <v>0</v>
      </c>
      <c r="E182" s="43">
        <f>IF($D182&lt;0.1,0,-PPMT(+C182/12,+B182-J182,Premisas!$C$5-J182,I182))</f>
        <v>0</v>
      </c>
      <c r="F182" s="43">
        <f t="shared" si="41"/>
        <v>0</v>
      </c>
      <c r="G182" s="44">
        <f t="shared" si="42"/>
        <v>0</v>
      </c>
      <c r="H182" s="37"/>
      <c r="I182" s="30">
        <f t="shared" si="55"/>
        <v>0</v>
      </c>
      <c r="J182" s="31">
        <f t="shared" si="56"/>
        <v>168</v>
      </c>
    </row>
    <row r="183" spans="2:10" ht="12.75">
      <c r="B183" s="33">
        <f t="shared" si="43"/>
        <v>181</v>
      </c>
      <c r="C183" s="45">
        <f>'Manteniendo amortización inicia'!C183</f>
        <v>0.0254</v>
      </c>
      <c r="D183" s="16">
        <f t="shared" si="44"/>
        <v>0</v>
      </c>
      <c r="E183" s="35">
        <f>IF($D183&lt;0.1,0,-PPMT(+C183/12,+B183-J183,Premisas!$C$5-J183,I183))</f>
        <v>0</v>
      </c>
      <c r="F183" s="35">
        <f t="shared" si="41"/>
        <v>0</v>
      </c>
      <c r="G183" s="36">
        <f t="shared" si="42"/>
        <v>0</v>
      </c>
      <c r="H183" s="37"/>
      <c r="I183" s="30">
        <f>D183</f>
        <v>0</v>
      </c>
      <c r="J183" s="31">
        <f>B182</f>
        <v>180</v>
      </c>
    </row>
    <row r="184" spans="2:10" ht="12.75">
      <c r="B184" s="38">
        <f t="shared" si="43"/>
        <v>182</v>
      </c>
      <c r="C184" s="39">
        <f aca="true" t="shared" si="57" ref="C184:C194">+C183</f>
        <v>0.0254</v>
      </c>
      <c r="D184" s="22">
        <f t="shared" si="44"/>
        <v>0</v>
      </c>
      <c r="E184" s="37">
        <f>IF($D184&lt;0.1,0,-PPMT(+C184/12,+B184-J184,Premisas!$C$5-J184,I184))</f>
        <v>0</v>
      </c>
      <c r="F184" s="37">
        <f t="shared" si="41"/>
        <v>0</v>
      </c>
      <c r="G184" s="40">
        <f t="shared" si="42"/>
        <v>0</v>
      </c>
      <c r="H184" s="37"/>
      <c r="I184" s="30">
        <f aca="true" t="shared" si="58" ref="I184:I194">I183</f>
        <v>0</v>
      </c>
      <c r="J184" s="31">
        <f aca="true" t="shared" si="59" ref="J184:J194">J183</f>
        <v>180</v>
      </c>
    </row>
    <row r="185" spans="2:10" ht="12.75">
      <c r="B185" s="38">
        <f t="shared" si="43"/>
        <v>183</v>
      </c>
      <c r="C185" s="39">
        <f t="shared" si="57"/>
        <v>0.0254</v>
      </c>
      <c r="D185" s="22">
        <f t="shared" si="44"/>
        <v>0</v>
      </c>
      <c r="E185" s="37">
        <f>IF($D185&lt;0.1,0,-PPMT(+C185/12,+B185-J185,Premisas!$C$5-J185,I185))</f>
        <v>0</v>
      </c>
      <c r="F185" s="37">
        <f t="shared" si="41"/>
        <v>0</v>
      </c>
      <c r="G185" s="40">
        <f t="shared" si="42"/>
        <v>0</v>
      </c>
      <c r="H185" s="37"/>
      <c r="I185" s="30">
        <f t="shared" si="58"/>
        <v>0</v>
      </c>
      <c r="J185" s="31">
        <f t="shared" si="59"/>
        <v>180</v>
      </c>
    </row>
    <row r="186" spans="2:10" ht="12.75">
      <c r="B186" s="38">
        <f t="shared" si="43"/>
        <v>184</v>
      </c>
      <c r="C186" s="39">
        <f t="shared" si="57"/>
        <v>0.0254</v>
      </c>
      <c r="D186" s="22">
        <f t="shared" si="44"/>
        <v>0</v>
      </c>
      <c r="E186" s="37">
        <f>IF($D186&lt;0.1,0,-PPMT(+C186/12,+B186-J186,Premisas!$C$5-J186,I186))</f>
        <v>0</v>
      </c>
      <c r="F186" s="37">
        <f t="shared" si="41"/>
        <v>0</v>
      </c>
      <c r="G186" s="40">
        <f t="shared" si="42"/>
        <v>0</v>
      </c>
      <c r="H186" s="37"/>
      <c r="I186" s="30">
        <f t="shared" si="58"/>
        <v>0</v>
      </c>
      <c r="J186" s="31">
        <f t="shared" si="59"/>
        <v>180</v>
      </c>
    </row>
    <row r="187" spans="2:10" ht="12.75">
      <c r="B187" s="38">
        <f t="shared" si="43"/>
        <v>185</v>
      </c>
      <c r="C187" s="39">
        <f t="shared" si="57"/>
        <v>0.0254</v>
      </c>
      <c r="D187" s="22">
        <f t="shared" si="44"/>
        <v>0</v>
      </c>
      <c r="E187" s="37">
        <f>IF($D187&lt;0.1,0,-PPMT(+C187/12,+B187-J187,Premisas!$C$5-J187,I187))</f>
        <v>0</v>
      </c>
      <c r="F187" s="37">
        <f t="shared" si="41"/>
        <v>0</v>
      </c>
      <c r="G187" s="40">
        <f t="shared" si="42"/>
        <v>0</v>
      </c>
      <c r="H187" s="37"/>
      <c r="I187" s="30">
        <f t="shared" si="58"/>
        <v>0</v>
      </c>
      <c r="J187" s="31">
        <f t="shared" si="59"/>
        <v>180</v>
      </c>
    </row>
    <row r="188" spans="2:10" ht="12.75">
      <c r="B188" s="38">
        <f t="shared" si="43"/>
        <v>186</v>
      </c>
      <c r="C188" s="39">
        <f t="shared" si="57"/>
        <v>0.0254</v>
      </c>
      <c r="D188" s="22">
        <f t="shared" si="44"/>
        <v>0</v>
      </c>
      <c r="E188" s="37">
        <f>IF($D188&lt;0.1,0,-PPMT(+C188/12,+B188-J188,Premisas!$C$5-J188,I188))</f>
        <v>0</v>
      </c>
      <c r="F188" s="37">
        <f t="shared" si="41"/>
        <v>0</v>
      </c>
      <c r="G188" s="40">
        <f t="shared" si="42"/>
        <v>0</v>
      </c>
      <c r="H188" s="37"/>
      <c r="I188" s="30">
        <f t="shared" si="58"/>
        <v>0</v>
      </c>
      <c r="J188" s="31">
        <f t="shared" si="59"/>
        <v>180</v>
      </c>
    </row>
    <row r="189" spans="2:10" ht="12.75">
      <c r="B189" s="38">
        <f t="shared" si="43"/>
        <v>187</v>
      </c>
      <c r="C189" s="39">
        <f t="shared" si="57"/>
        <v>0.0254</v>
      </c>
      <c r="D189" s="22">
        <f t="shared" si="44"/>
        <v>0</v>
      </c>
      <c r="E189" s="37">
        <f>IF($D189&lt;0.1,0,-PPMT(+C189/12,+B189-J189,Premisas!$C$5-J189,I189))</f>
        <v>0</v>
      </c>
      <c r="F189" s="37">
        <f t="shared" si="41"/>
        <v>0</v>
      </c>
      <c r="G189" s="40">
        <f t="shared" si="42"/>
        <v>0</v>
      </c>
      <c r="H189" s="37"/>
      <c r="I189" s="30">
        <f t="shared" si="58"/>
        <v>0</v>
      </c>
      <c r="J189" s="31">
        <f t="shared" si="59"/>
        <v>180</v>
      </c>
    </row>
    <row r="190" spans="2:10" ht="12.75">
      <c r="B190" s="38">
        <f t="shared" si="43"/>
        <v>188</v>
      </c>
      <c r="C190" s="39">
        <f t="shared" si="57"/>
        <v>0.0254</v>
      </c>
      <c r="D190" s="22">
        <f t="shared" si="44"/>
        <v>0</v>
      </c>
      <c r="E190" s="37">
        <f>IF($D190&lt;0.1,0,-PPMT(+C190/12,+B190-J190,Premisas!$C$5-J190,I190))</f>
        <v>0</v>
      </c>
      <c r="F190" s="37">
        <f t="shared" si="41"/>
        <v>0</v>
      </c>
      <c r="G190" s="40">
        <f t="shared" si="42"/>
        <v>0</v>
      </c>
      <c r="H190" s="37"/>
      <c r="I190" s="30">
        <f t="shared" si="58"/>
        <v>0</v>
      </c>
      <c r="J190" s="31">
        <f t="shared" si="59"/>
        <v>180</v>
      </c>
    </row>
    <row r="191" spans="2:10" ht="12.75">
      <c r="B191" s="38">
        <f t="shared" si="43"/>
        <v>189</v>
      </c>
      <c r="C191" s="39">
        <f t="shared" si="57"/>
        <v>0.0254</v>
      </c>
      <c r="D191" s="22">
        <f t="shared" si="44"/>
        <v>0</v>
      </c>
      <c r="E191" s="37">
        <f>IF($D191&lt;0.1,0,-PPMT(+C191/12,+B191-J191,Premisas!$C$5-J191,I191))</f>
        <v>0</v>
      </c>
      <c r="F191" s="37">
        <f t="shared" si="41"/>
        <v>0</v>
      </c>
      <c r="G191" s="40">
        <f t="shared" si="42"/>
        <v>0</v>
      </c>
      <c r="H191" s="37"/>
      <c r="I191" s="30">
        <f t="shared" si="58"/>
        <v>0</v>
      </c>
      <c r="J191" s="31">
        <f t="shared" si="59"/>
        <v>180</v>
      </c>
    </row>
    <row r="192" spans="2:10" ht="12.75">
      <c r="B192" s="38">
        <f t="shared" si="43"/>
        <v>190</v>
      </c>
      <c r="C192" s="39">
        <f t="shared" si="57"/>
        <v>0.0254</v>
      </c>
      <c r="D192" s="22">
        <f t="shared" si="44"/>
        <v>0</v>
      </c>
      <c r="E192" s="37">
        <f>IF($D192&lt;0.1,0,-PPMT(+C192/12,+B192-J192,Premisas!$C$5-J192,I192))</f>
        <v>0</v>
      </c>
      <c r="F192" s="37">
        <f t="shared" si="41"/>
        <v>0</v>
      </c>
      <c r="G192" s="40">
        <f t="shared" si="42"/>
        <v>0</v>
      </c>
      <c r="H192" s="37"/>
      <c r="I192" s="30">
        <f t="shared" si="58"/>
        <v>0</v>
      </c>
      <c r="J192" s="31">
        <f t="shared" si="59"/>
        <v>180</v>
      </c>
    </row>
    <row r="193" spans="2:10" ht="12.75">
      <c r="B193" s="38">
        <f t="shared" si="43"/>
        <v>191</v>
      </c>
      <c r="C193" s="39">
        <f t="shared" si="57"/>
        <v>0.0254</v>
      </c>
      <c r="D193" s="22">
        <f t="shared" si="44"/>
        <v>0</v>
      </c>
      <c r="E193" s="37">
        <f>IF($D193&lt;0.1,0,-PPMT(+C193/12,+B193-J193,Premisas!$C$5-J193,I193))</f>
        <v>0</v>
      </c>
      <c r="F193" s="37">
        <f t="shared" si="41"/>
        <v>0</v>
      </c>
      <c r="G193" s="40">
        <f t="shared" si="42"/>
        <v>0</v>
      </c>
      <c r="H193" s="37"/>
      <c r="I193" s="30">
        <f t="shared" si="58"/>
        <v>0</v>
      </c>
      <c r="J193" s="31">
        <f t="shared" si="59"/>
        <v>180</v>
      </c>
    </row>
    <row r="194" spans="2:10" ht="12.75">
      <c r="B194" s="41">
        <f t="shared" si="43"/>
        <v>192</v>
      </c>
      <c r="C194" s="42">
        <f t="shared" si="57"/>
        <v>0.0254</v>
      </c>
      <c r="D194" s="26">
        <f t="shared" si="44"/>
        <v>0</v>
      </c>
      <c r="E194" s="43">
        <f>IF($D194&lt;0.1,0,-PPMT(+C194/12,+B194-J194,Premisas!$C$5-J194,I194))</f>
        <v>0</v>
      </c>
      <c r="F194" s="43">
        <f t="shared" si="41"/>
        <v>0</v>
      </c>
      <c r="G194" s="44">
        <f t="shared" si="42"/>
        <v>0</v>
      </c>
      <c r="H194" s="37"/>
      <c r="I194" s="30">
        <f t="shared" si="58"/>
        <v>0</v>
      </c>
      <c r="J194" s="31">
        <f t="shared" si="59"/>
        <v>180</v>
      </c>
    </row>
    <row r="195" spans="2:10" ht="12.75">
      <c r="B195" s="33">
        <f t="shared" si="43"/>
        <v>193</v>
      </c>
      <c r="C195" s="45">
        <f>'Manteniendo amortización inicia'!C195</f>
        <v>0.0254</v>
      </c>
      <c r="D195" s="16">
        <f t="shared" si="44"/>
        <v>0</v>
      </c>
      <c r="E195" s="35">
        <f>IF($D195&lt;0.1,0,-PPMT(+C195/12,+B195-J195,Premisas!$C$5-J195,I195))</f>
        <v>0</v>
      </c>
      <c r="F195" s="35">
        <f aca="true" t="shared" si="60" ref="F195:F258">D195*C195/12</f>
        <v>0</v>
      </c>
      <c r="G195" s="36">
        <f aca="true" t="shared" si="61" ref="G195:G258">E195+F195</f>
        <v>0</v>
      </c>
      <c r="H195" s="37"/>
      <c r="I195" s="30">
        <f>D195</f>
        <v>0</v>
      </c>
      <c r="J195" s="31">
        <f>B194</f>
        <v>192</v>
      </c>
    </row>
    <row r="196" spans="2:10" ht="12.75">
      <c r="B196" s="38">
        <f aca="true" t="shared" si="62" ref="B196:B259">+B195+1</f>
        <v>194</v>
      </c>
      <c r="C196" s="39">
        <f aca="true" t="shared" si="63" ref="C196:C206">+C195</f>
        <v>0.0254</v>
      </c>
      <c r="D196" s="22">
        <f aca="true" t="shared" si="64" ref="D196:D259">+D195-E195</f>
        <v>0</v>
      </c>
      <c r="E196" s="37">
        <f>IF($D196&lt;0.1,0,-PPMT(+C196/12,+B196-J196,Premisas!$C$5-J196,I196))</f>
        <v>0</v>
      </c>
      <c r="F196" s="37">
        <f t="shared" si="60"/>
        <v>0</v>
      </c>
      <c r="G196" s="40">
        <f t="shared" si="61"/>
        <v>0</v>
      </c>
      <c r="H196" s="37"/>
      <c r="I196" s="30">
        <f aca="true" t="shared" si="65" ref="I196:I206">I195</f>
        <v>0</v>
      </c>
      <c r="J196" s="31">
        <f aca="true" t="shared" si="66" ref="J196:J206">J195</f>
        <v>192</v>
      </c>
    </row>
    <row r="197" spans="2:10" ht="12.75">
      <c r="B197" s="38">
        <f t="shared" si="62"/>
        <v>195</v>
      </c>
      <c r="C197" s="39">
        <f t="shared" si="63"/>
        <v>0.0254</v>
      </c>
      <c r="D197" s="22">
        <f t="shared" si="64"/>
        <v>0</v>
      </c>
      <c r="E197" s="37">
        <f>IF($D197&lt;0.1,0,-PPMT(+C197/12,+B197-J197,Premisas!$C$5-J197,I197))</f>
        <v>0</v>
      </c>
      <c r="F197" s="37">
        <f t="shared" si="60"/>
        <v>0</v>
      </c>
      <c r="G197" s="40">
        <f t="shared" si="61"/>
        <v>0</v>
      </c>
      <c r="H197" s="37"/>
      <c r="I197" s="30">
        <f t="shared" si="65"/>
        <v>0</v>
      </c>
      <c r="J197" s="31">
        <f t="shared" si="66"/>
        <v>192</v>
      </c>
    </row>
    <row r="198" spans="2:10" ht="12.75">
      <c r="B198" s="38">
        <f t="shared" si="62"/>
        <v>196</v>
      </c>
      <c r="C198" s="39">
        <f t="shared" si="63"/>
        <v>0.0254</v>
      </c>
      <c r="D198" s="22">
        <f t="shared" si="64"/>
        <v>0</v>
      </c>
      <c r="E198" s="37">
        <f>IF($D198&lt;0.1,0,-PPMT(+C198/12,+B198-J198,Premisas!$C$5-J198,I198))</f>
        <v>0</v>
      </c>
      <c r="F198" s="37">
        <f t="shared" si="60"/>
        <v>0</v>
      </c>
      <c r="G198" s="40">
        <f t="shared" si="61"/>
        <v>0</v>
      </c>
      <c r="H198" s="37"/>
      <c r="I198" s="30">
        <f t="shared" si="65"/>
        <v>0</v>
      </c>
      <c r="J198" s="31">
        <f t="shared" si="66"/>
        <v>192</v>
      </c>
    </row>
    <row r="199" spans="2:10" ht="12.75">
      <c r="B199" s="38">
        <f t="shared" si="62"/>
        <v>197</v>
      </c>
      <c r="C199" s="39">
        <f t="shared" si="63"/>
        <v>0.0254</v>
      </c>
      <c r="D199" s="22">
        <f t="shared" si="64"/>
        <v>0</v>
      </c>
      <c r="E199" s="37">
        <f>IF($D199&lt;0.1,0,-PPMT(+C199/12,+B199-J199,Premisas!$C$5-J199,I199))</f>
        <v>0</v>
      </c>
      <c r="F199" s="37">
        <f t="shared" si="60"/>
        <v>0</v>
      </c>
      <c r="G199" s="40">
        <f t="shared" si="61"/>
        <v>0</v>
      </c>
      <c r="H199" s="37"/>
      <c r="I199" s="30">
        <f t="shared" si="65"/>
        <v>0</v>
      </c>
      <c r="J199" s="31">
        <f t="shared" si="66"/>
        <v>192</v>
      </c>
    </row>
    <row r="200" spans="2:10" ht="12.75">
      <c r="B200" s="38">
        <f t="shared" si="62"/>
        <v>198</v>
      </c>
      <c r="C200" s="39">
        <f t="shared" si="63"/>
        <v>0.0254</v>
      </c>
      <c r="D200" s="22">
        <f t="shared" si="64"/>
        <v>0</v>
      </c>
      <c r="E200" s="37">
        <f>IF($D200&lt;0.1,0,-PPMT(+C200/12,+B200-J200,Premisas!$C$5-J200,I200))</f>
        <v>0</v>
      </c>
      <c r="F200" s="37">
        <f t="shared" si="60"/>
        <v>0</v>
      </c>
      <c r="G200" s="40">
        <f t="shared" si="61"/>
        <v>0</v>
      </c>
      <c r="H200" s="37"/>
      <c r="I200" s="30">
        <f t="shared" si="65"/>
        <v>0</v>
      </c>
      <c r="J200" s="31">
        <f t="shared" si="66"/>
        <v>192</v>
      </c>
    </row>
    <row r="201" spans="2:10" ht="12.75">
      <c r="B201" s="38">
        <f t="shared" si="62"/>
        <v>199</v>
      </c>
      <c r="C201" s="39">
        <f t="shared" si="63"/>
        <v>0.0254</v>
      </c>
      <c r="D201" s="22">
        <f t="shared" si="64"/>
        <v>0</v>
      </c>
      <c r="E201" s="37">
        <f>IF($D201&lt;0.1,0,-PPMT(+C201/12,+B201-J201,Premisas!$C$5-J201,I201))</f>
        <v>0</v>
      </c>
      <c r="F201" s="37">
        <f t="shared" si="60"/>
        <v>0</v>
      </c>
      <c r="G201" s="40">
        <f t="shared" si="61"/>
        <v>0</v>
      </c>
      <c r="H201" s="37"/>
      <c r="I201" s="30">
        <f t="shared" si="65"/>
        <v>0</v>
      </c>
      <c r="J201" s="31">
        <f t="shared" si="66"/>
        <v>192</v>
      </c>
    </row>
    <row r="202" spans="2:10" ht="12.75">
      <c r="B202" s="38">
        <f t="shared" si="62"/>
        <v>200</v>
      </c>
      <c r="C202" s="39">
        <f t="shared" si="63"/>
        <v>0.0254</v>
      </c>
      <c r="D202" s="22">
        <f t="shared" si="64"/>
        <v>0</v>
      </c>
      <c r="E202" s="37">
        <f>IF($D202&lt;0.1,0,-PPMT(+C202/12,+B202-J202,Premisas!$C$5-J202,I202))</f>
        <v>0</v>
      </c>
      <c r="F202" s="37">
        <f t="shared" si="60"/>
        <v>0</v>
      </c>
      <c r="G202" s="40">
        <f t="shared" si="61"/>
        <v>0</v>
      </c>
      <c r="H202" s="37"/>
      <c r="I202" s="30">
        <f t="shared" si="65"/>
        <v>0</v>
      </c>
      <c r="J202" s="31">
        <f t="shared" si="66"/>
        <v>192</v>
      </c>
    </row>
    <row r="203" spans="2:10" ht="12.75">
      <c r="B203" s="38">
        <f t="shared" si="62"/>
        <v>201</v>
      </c>
      <c r="C203" s="39">
        <f t="shared" si="63"/>
        <v>0.0254</v>
      </c>
      <c r="D203" s="22">
        <f t="shared" si="64"/>
        <v>0</v>
      </c>
      <c r="E203" s="37">
        <f>IF($D203&lt;0.1,0,-PPMT(+C203/12,+B203-J203,Premisas!$C$5-J203,I203))</f>
        <v>0</v>
      </c>
      <c r="F203" s="37">
        <f t="shared" si="60"/>
        <v>0</v>
      </c>
      <c r="G203" s="40">
        <f t="shared" si="61"/>
        <v>0</v>
      </c>
      <c r="H203" s="37"/>
      <c r="I203" s="30">
        <f t="shared" si="65"/>
        <v>0</v>
      </c>
      <c r="J203" s="31">
        <f t="shared" si="66"/>
        <v>192</v>
      </c>
    </row>
    <row r="204" spans="2:10" ht="12.75">
      <c r="B204" s="38">
        <f t="shared" si="62"/>
        <v>202</v>
      </c>
      <c r="C204" s="39">
        <f t="shared" si="63"/>
        <v>0.0254</v>
      </c>
      <c r="D204" s="22">
        <f t="shared" si="64"/>
        <v>0</v>
      </c>
      <c r="E204" s="37">
        <f>IF($D204&lt;0.1,0,-PPMT(+C204/12,+B204-J204,Premisas!$C$5-J204,I204))</f>
        <v>0</v>
      </c>
      <c r="F204" s="37">
        <f t="shared" si="60"/>
        <v>0</v>
      </c>
      <c r="G204" s="40">
        <f t="shared" si="61"/>
        <v>0</v>
      </c>
      <c r="H204" s="37"/>
      <c r="I204" s="30">
        <f t="shared" si="65"/>
        <v>0</v>
      </c>
      <c r="J204" s="31">
        <f t="shared" si="66"/>
        <v>192</v>
      </c>
    </row>
    <row r="205" spans="2:10" ht="12.75">
      <c r="B205" s="38">
        <f t="shared" si="62"/>
        <v>203</v>
      </c>
      <c r="C205" s="39">
        <f t="shared" si="63"/>
        <v>0.0254</v>
      </c>
      <c r="D205" s="22">
        <f t="shared" si="64"/>
        <v>0</v>
      </c>
      <c r="E205" s="37">
        <f>IF($D205&lt;0.1,0,-PPMT(+C205/12,+B205-J205,Premisas!$C$5-J205,I205))</f>
        <v>0</v>
      </c>
      <c r="F205" s="37">
        <f t="shared" si="60"/>
        <v>0</v>
      </c>
      <c r="G205" s="40">
        <f t="shared" si="61"/>
        <v>0</v>
      </c>
      <c r="H205" s="37"/>
      <c r="I205" s="30">
        <f t="shared" si="65"/>
        <v>0</v>
      </c>
      <c r="J205" s="31">
        <f t="shared" si="66"/>
        <v>192</v>
      </c>
    </row>
    <row r="206" spans="2:10" ht="12.75">
      <c r="B206" s="41">
        <f t="shared" si="62"/>
        <v>204</v>
      </c>
      <c r="C206" s="42">
        <f t="shared" si="63"/>
        <v>0.0254</v>
      </c>
      <c r="D206" s="26">
        <f t="shared" si="64"/>
        <v>0</v>
      </c>
      <c r="E206" s="43">
        <f>IF($D206&lt;0.1,0,-PPMT(+C206/12,+B206-J206,Premisas!$C$5-J206,I206))</f>
        <v>0</v>
      </c>
      <c r="F206" s="43">
        <f t="shared" si="60"/>
        <v>0</v>
      </c>
      <c r="G206" s="44">
        <f t="shared" si="61"/>
        <v>0</v>
      </c>
      <c r="H206" s="37"/>
      <c r="I206" s="30">
        <f t="shared" si="65"/>
        <v>0</v>
      </c>
      <c r="J206" s="31">
        <f t="shared" si="66"/>
        <v>192</v>
      </c>
    </row>
    <row r="207" spans="2:10" ht="12.75">
      <c r="B207" s="33">
        <f t="shared" si="62"/>
        <v>205</v>
      </c>
      <c r="C207" s="45">
        <f>'Manteniendo amortización inicia'!C207</f>
        <v>0.0254</v>
      </c>
      <c r="D207" s="16">
        <f t="shared" si="64"/>
        <v>0</v>
      </c>
      <c r="E207" s="35">
        <f>IF($D207&lt;0.1,0,-PPMT(+C207/12,+B207-J207,Premisas!$C$5-J207,I207))</f>
        <v>0</v>
      </c>
      <c r="F207" s="35">
        <f t="shared" si="60"/>
        <v>0</v>
      </c>
      <c r="G207" s="36">
        <f t="shared" si="61"/>
        <v>0</v>
      </c>
      <c r="H207" s="37"/>
      <c r="I207" s="30">
        <f>D207</f>
        <v>0</v>
      </c>
      <c r="J207" s="31">
        <f>B206</f>
        <v>204</v>
      </c>
    </row>
    <row r="208" spans="2:10" ht="12.75">
      <c r="B208" s="38">
        <f t="shared" si="62"/>
        <v>206</v>
      </c>
      <c r="C208" s="39">
        <f aca="true" t="shared" si="67" ref="C208:C218">+C207</f>
        <v>0.0254</v>
      </c>
      <c r="D208" s="22">
        <f t="shared" si="64"/>
        <v>0</v>
      </c>
      <c r="E208" s="37">
        <f>IF($D208&lt;0.1,0,-PPMT(+C208/12,+B208-J208,Premisas!$C$5-J208,I208))</f>
        <v>0</v>
      </c>
      <c r="F208" s="37">
        <f t="shared" si="60"/>
        <v>0</v>
      </c>
      <c r="G208" s="40">
        <f t="shared" si="61"/>
        <v>0</v>
      </c>
      <c r="H208" s="37"/>
      <c r="I208" s="30">
        <f aca="true" t="shared" si="68" ref="I208:I218">I207</f>
        <v>0</v>
      </c>
      <c r="J208" s="31">
        <f aca="true" t="shared" si="69" ref="J208:J218">J207</f>
        <v>204</v>
      </c>
    </row>
    <row r="209" spans="2:10" ht="12.75">
      <c r="B209" s="38">
        <f t="shared" si="62"/>
        <v>207</v>
      </c>
      <c r="C209" s="39">
        <f t="shared" si="67"/>
        <v>0.0254</v>
      </c>
      <c r="D209" s="22">
        <f t="shared" si="64"/>
        <v>0</v>
      </c>
      <c r="E209" s="37">
        <f>IF($D209&lt;0.1,0,-PPMT(+C209/12,+B209-J209,Premisas!$C$5-J209,I209))</f>
        <v>0</v>
      </c>
      <c r="F209" s="37">
        <f t="shared" si="60"/>
        <v>0</v>
      </c>
      <c r="G209" s="40">
        <f t="shared" si="61"/>
        <v>0</v>
      </c>
      <c r="H209" s="37"/>
      <c r="I209" s="30">
        <f t="shared" si="68"/>
        <v>0</v>
      </c>
      <c r="J209" s="31">
        <f t="shared" si="69"/>
        <v>204</v>
      </c>
    </row>
    <row r="210" spans="2:10" ht="12.75">
      <c r="B210" s="38">
        <f t="shared" si="62"/>
        <v>208</v>
      </c>
      <c r="C210" s="39">
        <f t="shared" si="67"/>
        <v>0.0254</v>
      </c>
      <c r="D210" s="22">
        <f t="shared" si="64"/>
        <v>0</v>
      </c>
      <c r="E210" s="37">
        <f>IF($D210&lt;0.1,0,-PPMT(+C210/12,+B210-J210,Premisas!$C$5-J210,I210))</f>
        <v>0</v>
      </c>
      <c r="F210" s="37">
        <f t="shared" si="60"/>
        <v>0</v>
      </c>
      <c r="G210" s="40">
        <f t="shared" si="61"/>
        <v>0</v>
      </c>
      <c r="H210" s="37"/>
      <c r="I210" s="30">
        <f t="shared" si="68"/>
        <v>0</v>
      </c>
      <c r="J210" s="31">
        <f t="shared" si="69"/>
        <v>204</v>
      </c>
    </row>
    <row r="211" spans="2:10" ht="12.75">
      <c r="B211" s="38">
        <f t="shared" si="62"/>
        <v>209</v>
      </c>
      <c r="C211" s="39">
        <f t="shared" si="67"/>
        <v>0.0254</v>
      </c>
      <c r="D211" s="22">
        <f t="shared" si="64"/>
        <v>0</v>
      </c>
      <c r="E211" s="37">
        <f>IF($D211&lt;0.1,0,-PPMT(+C211/12,+B211-J211,Premisas!$C$5-J211,I211))</f>
        <v>0</v>
      </c>
      <c r="F211" s="37">
        <f t="shared" si="60"/>
        <v>0</v>
      </c>
      <c r="G211" s="40">
        <f t="shared" si="61"/>
        <v>0</v>
      </c>
      <c r="H211" s="37"/>
      <c r="I211" s="30">
        <f t="shared" si="68"/>
        <v>0</v>
      </c>
      <c r="J211" s="31">
        <f t="shared" si="69"/>
        <v>204</v>
      </c>
    </row>
    <row r="212" spans="2:10" ht="12.75">
      <c r="B212" s="38">
        <f t="shared" si="62"/>
        <v>210</v>
      </c>
      <c r="C212" s="39">
        <f t="shared" si="67"/>
        <v>0.0254</v>
      </c>
      <c r="D212" s="22">
        <f t="shared" si="64"/>
        <v>0</v>
      </c>
      <c r="E212" s="37">
        <f>IF($D212&lt;0.1,0,-PPMT(+C212/12,+B212-J212,Premisas!$C$5-J212,I212))</f>
        <v>0</v>
      </c>
      <c r="F212" s="37">
        <f t="shared" si="60"/>
        <v>0</v>
      </c>
      <c r="G212" s="40">
        <f t="shared" si="61"/>
        <v>0</v>
      </c>
      <c r="H212" s="37"/>
      <c r="I212" s="30">
        <f t="shared" si="68"/>
        <v>0</v>
      </c>
      <c r="J212" s="31">
        <f t="shared" si="69"/>
        <v>204</v>
      </c>
    </row>
    <row r="213" spans="2:10" ht="12.75">
      <c r="B213" s="38">
        <f t="shared" si="62"/>
        <v>211</v>
      </c>
      <c r="C213" s="39">
        <f t="shared" si="67"/>
        <v>0.0254</v>
      </c>
      <c r="D213" s="22">
        <f t="shared" si="64"/>
        <v>0</v>
      </c>
      <c r="E213" s="37">
        <f>IF($D213&lt;0.1,0,-PPMT(+C213/12,+B213-J213,Premisas!$C$5-J213,I213))</f>
        <v>0</v>
      </c>
      <c r="F213" s="37">
        <f t="shared" si="60"/>
        <v>0</v>
      </c>
      <c r="G213" s="40">
        <f t="shared" si="61"/>
        <v>0</v>
      </c>
      <c r="H213" s="37"/>
      <c r="I213" s="30">
        <f t="shared" si="68"/>
        <v>0</v>
      </c>
      <c r="J213" s="31">
        <f t="shared" si="69"/>
        <v>204</v>
      </c>
    </row>
    <row r="214" spans="2:10" ht="12.75">
      <c r="B214" s="38">
        <f t="shared" si="62"/>
        <v>212</v>
      </c>
      <c r="C214" s="39">
        <f t="shared" si="67"/>
        <v>0.0254</v>
      </c>
      <c r="D214" s="22">
        <f t="shared" si="64"/>
        <v>0</v>
      </c>
      <c r="E214" s="37">
        <f>IF($D214&lt;0.1,0,-PPMT(+C214/12,+B214-J214,Premisas!$C$5-J214,I214))</f>
        <v>0</v>
      </c>
      <c r="F214" s="37">
        <f t="shared" si="60"/>
        <v>0</v>
      </c>
      <c r="G214" s="40">
        <f t="shared" si="61"/>
        <v>0</v>
      </c>
      <c r="H214" s="37"/>
      <c r="I214" s="30">
        <f t="shared" si="68"/>
        <v>0</v>
      </c>
      <c r="J214" s="31">
        <f t="shared" si="69"/>
        <v>204</v>
      </c>
    </row>
    <row r="215" spans="2:10" ht="12.75">
      <c r="B215" s="38">
        <f t="shared" si="62"/>
        <v>213</v>
      </c>
      <c r="C215" s="39">
        <f t="shared" si="67"/>
        <v>0.0254</v>
      </c>
      <c r="D215" s="22">
        <f t="shared" si="64"/>
        <v>0</v>
      </c>
      <c r="E215" s="37">
        <f>IF($D215&lt;0.1,0,-PPMT(+C215/12,+B215-J215,Premisas!$C$5-J215,I215))</f>
        <v>0</v>
      </c>
      <c r="F215" s="37">
        <f t="shared" si="60"/>
        <v>0</v>
      </c>
      <c r="G215" s="40">
        <f t="shared" si="61"/>
        <v>0</v>
      </c>
      <c r="H215" s="37"/>
      <c r="I215" s="30">
        <f t="shared" si="68"/>
        <v>0</v>
      </c>
      <c r="J215" s="31">
        <f t="shared" si="69"/>
        <v>204</v>
      </c>
    </row>
    <row r="216" spans="2:10" ht="12.75">
      <c r="B216" s="38">
        <f t="shared" si="62"/>
        <v>214</v>
      </c>
      <c r="C216" s="39">
        <f t="shared" si="67"/>
        <v>0.0254</v>
      </c>
      <c r="D216" s="22">
        <f t="shared" si="64"/>
        <v>0</v>
      </c>
      <c r="E216" s="37">
        <f>IF($D216&lt;0.1,0,-PPMT(+C216/12,+B216-J216,Premisas!$C$5-J216,I216))</f>
        <v>0</v>
      </c>
      <c r="F216" s="37">
        <f t="shared" si="60"/>
        <v>0</v>
      </c>
      <c r="G216" s="40">
        <f t="shared" si="61"/>
        <v>0</v>
      </c>
      <c r="H216" s="37"/>
      <c r="I216" s="30">
        <f t="shared" si="68"/>
        <v>0</v>
      </c>
      <c r="J216" s="31">
        <f t="shared" si="69"/>
        <v>204</v>
      </c>
    </row>
    <row r="217" spans="2:10" ht="12.75">
      <c r="B217" s="38">
        <f t="shared" si="62"/>
        <v>215</v>
      </c>
      <c r="C217" s="39">
        <f t="shared" si="67"/>
        <v>0.0254</v>
      </c>
      <c r="D217" s="22">
        <f t="shared" si="64"/>
        <v>0</v>
      </c>
      <c r="E217" s="37">
        <f>IF($D217&lt;0.1,0,-PPMT(+C217/12,+B217-J217,Premisas!$C$5-J217,I217))</f>
        <v>0</v>
      </c>
      <c r="F217" s="37">
        <f t="shared" si="60"/>
        <v>0</v>
      </c>
      <c r="G217" s="40">
        <f t="shared" si="61"/>
        <v>0</v>
      </c>
      <c r="H217" s="37"/>
      <c r="I217" s="30">
        <f t="shared" si="68"/>
        <v>0</v>
      </c>
      <c r="J217" s="31">
        <f t="shared" si="69"/>
        <v>204</v>
      </c>
    </row>
    <row r="218" spans="2:10" ht="12.75">
      <c r="B218" s="41">
        <f t="shared" si="62"/>
        <v>216</v>
      </c>
      <c r="C218" s="42">
        <f t="shared" si="67"/>
        <v>0.0254</v>
      </c>
      <c r="D218" s="26">
        <f t="shared" si="64"/>
        <v>0</v>
      </c>
      <c r="E218" s="43">
        <f>IF($D218&lt;0.1,0,-PPMT(+C218/12,+B218-J218,Premisas!$C$5-J218,I218))</f>
        <v>0</v>
      </c>
      <c r="F218" s="43">
        <f t="shared" si="60"/>
        <v>0</v>
      </c>
      <c r="G218" s="44">
        <f t="shared" si="61"/>
        <v>0</v>
      </c>
      <c r="H218" s="37"/>
      <c r="I218" s="30">
        <f t="shared" si="68"/>
        <v>0</v>
      </c>
      <c r="J218" s="31">
        <f t="shared" si="69"/>
        <v>204</v>
      </c>
    </row>
    <row r="219" spans="2:10" ht="12.75">
      <c r="B219" s="33">
        <f t="shared" si="62"/>
        <v>217</v>
      </c>
      <c r="C219" s="45">
        <f>'Manteniendo amortización inicia'!C219</f>
        <v>0.0254</v>
      </c>
      <c r="D219" s="16">
        <f t="shared" si="64"/>
        <v>0</v>
      </c>
      <c r="E219" s="35">
        <f>IF($D219&lt;0.1,0,-PPMT(+C219/12,+B219-J219,Premisas!$C$5-J219,I219))</f>
        <v>0</v>
      </c>
      <c r="F219" s="35">
        <f t="shared" si="60"/>
        <v>0</v>
      </c>
      <c r="G219" s="36">
        <f t="shared" si="61"/>
        <v>0</v>
      </c>
      <c r="H219" s="37"/>
      <c r="I219" s="30">
        <f>D219</f>
        <v>0</v>
      </c>
      <c r="J219" s="31">
        <f>B218</f>
        <v>216</v>
      </c>
    </row>
    <row r="220" spans="2:10" ht="12.75">
      <c r="B220" s="38">
        <f t="shared" si="62"/>
        <v>218</v>
      </c>
      <c r="C220" s="39">
        <f aca="true" t="shared" si="70" ref="C220:C230">+C219</f>
        <v>0.0254</v>
      </c>
      <c r="D220" s="22">
        <f t="shared" si="64"/>
        <v>0</v>
      </c>
      <c r="E220" s="37">
        <f>IF($D220&lt;0.1,0,-PPMT(+C220/12,+B220-J220,Premisas!$C$5-J220,I220))</f>
        <v>0</v>
      </c>
      <c r="F220" s="37">
        <f t="shared" si="60"/>
        <v>0</v>
      </c>
      <c r="G220" s="40">
        <f t="shared" si="61"/>
        <v>0</v>
      </c>
      <c r="H220" s="37"/>
      <c r="I220" s="30">
        <f aca="true" t="shared" si="71" ref="I220:I230">I219</f>
        <v>0</v>
      </c>
      <c r="J220" s="31">
        <f aca="true" t="shared" si="72" ref="J220:J230">J219</f>
        <v>216</v>
      </c>
    </row>
    <row r="221" spans="2:10" ht="12.75">
      <c r="B221" s="38">
        <f t="shared" si="62"/>
        <v>219</v>
      </c>
      <c r="C221" s="39">
        <f t="shared" si="70"/>
        <v>0.0254</v>
      </c>
      <c r="D221" s="22">
        <f t="shared" si="64"/>
        <v>0</v>
      </c>
      <c r="E221" s="37">
        <f>IF($D221&lt;0.1,0,-PPMT(+C221/12,+B221-J221,Premisas!$C$5-J221,I221))</f>
        <v>0</v>
      </c>
      <c r="F221" s="37">
        <f t="shared" si="60"/>
        <v>0</v>
      </c>
      <c r="G221" s="40">
        <f t="shared" si="61"/>
        <v>0</v>
      </c>
      <c r="H221" s="37"/>
      <c r="I221" s="30">
        <f t="shared" si="71"/>
        <v>0</v>
      </c>
      <c r="J221" s="31">
        <f t="shared" si="72"/>
        <v>216</v>
      </c>
    </row>
    <row r="222" spans="2:10" ht="12.75">
      <c r="B222" s="38">
        <f t="shared" si="62"/>
        <v>220</v>
      </c>
      <c r="C222" s="39">
        <f t="shared" si="70"/>
        <v>0.0254</v>
      </c>
      <c r="D222" s="22">
        <f t="shared" si="64"/>
        <v>0</v>
      </c>
      <c r="E222" s="37">
        <f>IF($D222&lt;0.1,0,-PPMT(+C222/12,+B222-J222,Premisas!$C$5-J222,I222))</f>
        <v>0</v>
      </c>
      <c r="F222" s="37">
        <f t="shared" si="60"/>
        <v>0</v>
      </c>
      <c r="G222" s="40">
        <f t="shared" si="61"/>
        <v>0</v>
      </c>
      <c r="H222" s="37"/>
      <c r="I222" s="30">
        <f t="shared" si="71"/>
        <v>0</v>
      </c>
      <c r="J222" s="31">
        <f t="shared" si="72"/>
        <v>216</v>
      </c>
    </row>
    <row r="223" spans="2:10" ht="12.75">
      <c r="B223" s="38">
        <f t="shared" si="62"/>
        <v>221</v>
      </c>
      <c r="C223" s="39">
        <f t="shared" si="70"/>
        <v>0.0254</v>
      </c>
      <c r="D223" s="22">
        <f t="shared" si="64"/>
        <v>0</v>
      </c>
      <c r="E223" s="37">
        <f>IF($D223&lt;0.1,0,-PPMT(+C223/12,+B223-J223,Premisas!$C$5-J223,I223))</f>
        <v>0</v>
      </c>
      <c r="F223" s="37">
        <f t="shared" si="60"/>
        <v>0</v>
      </c>
      <c r="G223" s="40">
        <f t="shared" si="61"/>
        <v>0</v>
      </c>
      <c r="H223" s="37"/>
      <c r="I223" s="30">
        <f t="shared" si="71"/>
        <v>0</v>
      </c>
      <c r="J223" s="31">
        <f t="shared" si="72"/>
        <v>216</v>
      </c>
    </row>
    <row r="224" spans="2:10" ht="12.75">
      <c r="B224" s="38">
        <f t="shared" si="62"/>
        <v>222</v>
      </c>
      <c r="C224" s="39">
        <f t="shared" si="70"/>
        <v>0.0254</v>
      </c>
      <c r="D224" s="22">
        <f t="shared" si="64"/>
        <v>0</v>
      </c>
      <c r="E224" s="37">
        <f>IF($D224&lt;0.1,0,-PPMT(+C224/12,+B224-J224,Premisas!$C$5-J224,I224))</f>
        <v>0</v>
      </c>
      <c r="F224" s="37">
        <f t="shared" si="60"/>
        <v>0</v>
      </c>
      <c r="G224" s="40">
        <f t="shared" si="61"/>
        <v>0</v>
      </c>
      <c r="H224" s="37"/>
      <c r="I224" s="30">
        <f t="shared" si="71"/>
        <v>0</v>
      </c>
      <c r="J224" s="31">
        <f t="shared" si="72"/>
        <v>216</v>
      </c>
    </row>
    <row r="225" spans="2:10" ht="12.75">
      <c r="B225" s="38">
        <f t="shared" si="62"/>
        <v>223</v>
      </c>
      <c r="C225" s="39">
        <f t="shared" si="70"/>
        <v>0.0254</v>
      </c>
      <c r="D225" s="22">
        <f t="shared" si="64"/>
        <v>0</v>
      </c>
      <c r="E225" s="37">
        <f>IF($D225&lt;0.1,0,-PPMT(+C225/12,+B225-J225,Premisas!$C$5-J225,I225))</f>
        <v>0</v>
      </c>
      <c r="F225" s="37">
        <f t="shared" si="60"/>
        <v>0</v>
      </c>
      <c r="G225" s="40">
        <f t="shared" si="61"/>
        <v>0</v>
      </c>
      <c r="H225" s="37"/>
      <c r="I225" s="30">
        <f t="shared" si="71"/>
        <v>0</v>
      </c>
      <c r="J225" s="31">
        <f t="shared" si="72"/>
        <v>216</v>
      </c>
    </row>
    <row r="226" spans="2:10" ht="12.75">
      <c r="B226" s="38">
        <f t="shared" si="62"/>
        <v>224</v>
      </c>
      <c r="C226" s="39">
        <f t="shared" si="70"/>
        <v>0.0254</v>
      </c>
      <c r="D226" s="22">
        <f t="shared" si="64"/>
        <v>0</v>
      </c>
      <c r="E226" s="37">
        <f>IF($D226&lt;0.1,0,-PPMT(+C226/12,+B226-J226,Premisas!$C$5-J226,I226))</f>
        <v>0</v>
      </c>
      <c r="F226" s="37">
        <f t="shared" si="60"/>
        <v>0</v>
      </c>
      <c r="G226" s="40">
        <f t="shared" si="61"/>
        <v>0</v>
      </c>
      <c r="H226" s="37"/>
      <c r="I226" s="30">
        <f t="shared" si="71"/>
        <v>0</v>
      </c>
      <c r="J226" s="31">
        <f t="shared" si="72"/>
        <v>216</v>
      </c>
    </row>
    <row r="227" spans="2:10" ht="12.75">
      <c r="B227" s="38">
        <f t="shared" si="62"/>
        <v>225</v>
      </c>
      <c r="C227" s="39">
        <f t="shared" si="70"/>
        <v>0.0254</v>
      </c>
      <c r="D227" s="22">
        <f t="shared" si="64"/>
        <v>0</v>
      </c>
      <c r="E227" s="37">
        <f>IF($D227&lt;0.1,0,-PPMT(+C227/12,+B227-J227,Premisas!$C$5-J227,I227))</f>
        <v>0</v>
      </c>
      <c r="F227" s="37">
        <f t="shared" si="60"/>
        <v>0</v>
      </c>
      <c r="G227" s="40">
        <f t="shared" si="61"/>
        <v>0</v>
      </c>
      <c r="H227" s="37"/>
      <c r="I227" s="30">
        <f t="shared" si="71"/>
        <v>0</v>
      </c>
      <c r="J227" s="31">
        <f t="shared" si="72"/>
        <v>216</v>
      </c>
    </row>
    <row r="228" spans="2:10" ht="12.75">
      <c r="B228" s="38">
        <f t="shared" si="62"/>
        <v>226</v>
      </c>
      <c r="C228" s="39">
        <f t="shared" si="70"/>
        <v>0.0254</v>
      </c>
      <c r="D228" s="22">
        <f t="shared" si="64"/>
        <v>0</v>
      </c>
      <c r="E228" s="37">
        <f>IF($D228&lt;0.1,0,-PPMT(+C228/12,+B228-J228,Premisas!$C$5-J228,I228))</f>
        <v>0</v>
      </c>
      <c r="F228" s="37">
        <f t="shared" si="60"/>
        <v>0</v>
      </c>
      <c r="G228" s="40">
        <f t="shared" si="61"/>
        <v>0</v>
      </c>
      <c r="H228" s="37"/>
      <c r="I228" s="30">
        <f t="shared" si="71"/>
        <v>0</v>
      </c>
      <c r="J228" s="31">
        <f t="shared" si="72"/>
        <v>216</v>
      </c>
    </row>
    <row r="229" spans="2:10" ht="12.75">
      <c r="B229" s="38">
        <f t="shared" si="62"/>
        <v>227</v>
      </c>
      <c r="C229" s="39">
        <f t="shared" si="70"/>
        <v>0.0254</v>
      </c>
      <c r="D229" s="22">
        <f t="shared" si="64"/>
        <v>0</v>
      </c>
      <c r="E229" s="37">
        <f>IF($D229&lt;0.1,0,-PPMT(+C229/12,+B229-J229,Premisas!$C$5-J229,I229))</f>
        <v>0</v>
      </c>
      <c r="F229" s="37">
        <f t="shared" si="60"/>
        <v>0</v>
      </c>
      <c r="G229" s="40">
        <f t="shared" si="61"/>
        <v>0</v>
      </c>
      <c r="H229" s="37"/>
      <c r="I229" s="30">
        <f t="shared" si="71"/>
        <v>0</v>
      </c>
      <c r="J229" s="31">
        <f t="shared" si="72"/>
        <v>216</v>
      </c>
    </row>
    <row r="230" spans="2:10" ht="12.75">
      <c r="B230" s="41">
        <f t="shared" si="62"/>
        <v>228</v>
      </c>
      <c r="C230" s="42">
        <f t="shared" si="70"/>
        <v>0.0254</v>
      </c>
      <c r="D230" s="26">
        <f t="shared" si="64"/>
        <v>0</v>
      </c>
      <c r="E230" s="43">
        <f>IF($D230&lt;0.1,0,-PPMT(+C230/12,+B230-J230,Premisas!$C$5-J230,I230))</f>
        <v>0</v>
      </c>
      <c r="F230" s="43">
        <f t="shared" si="60"/>
        <v>0</v>
      </c>
      <c r="G230" s="44">
        <f t="shared" si="61"/>
        <v>0</v>
      </c>
      <c r="H230" s="37"/>
      <c r="I230" s="30">
        <f t="shared" si="71"/>
        <v>0</v>
      </c>
      <c r="J230" s="31">
        <f t="shared" si="72"/>
        <v>216</v>
      </c>
    </row>
    <row r="231" spans="2:10" ht="12.75">
      <c r="B231" s="33">
        <f t="shared" si="62"/>
        <v>229</v>
      </c>
      <c r="C231" s="45">
        <f>'Manteniendo amortización inicia'!C231</f>
        <v>0.0254</v>
      </c>
      <c r="D231" s="16">
        <f t="shared" si="64"/>
        <v>0</v>
      </c>
      <c r="E231" s="35">
        <f>IF($D231&lt;0.1,0,-PPMT(+C231/12,+B231-J231,Premisas!$C$5-J231,I231))</f>
        <v>0</v>
      </c>
      <c r="F231" s="35">
        <f t="shared" si="60"/>
        <v>0</v>
      </c>
      <c r="G231" s="36">
        <f t="shared" si="61"/>
        <v>0</v>
      </c>
      <c r="H231" s="37"/>
      <c r="I231" s="30">
        <f>D231</f>
        <v>0</v>
      </c>
      <c r="J231" s="31">
        <f>B230</f>
        <v>228</v>
      </c>
    </row>
    <row r="232" spans="2:10" ht="12.75">
      <c r="B232" s="38">
        <f t="shared" si="62"/>
        <v>230</v>
      </c>
      <c r="C232" s="39">
        <f aca="true" t="shared" si="73" ref="C232:C242">+C231</f>
        <v>0.0254</v>
      </c>
      <c r="D232" s="22">
        <f t="shared" si="64"/>
        <v>0</v>
      </c>
      <c r="E232" s="37">
        <f>IF($D232&lt;0.1,0,-PPMT(+C232/12,+B232-J232,Premisas!$C$5-J232,I232))</f>
        <v>0</v>
      </c>
      <c r="F232" s="37">
        <f t="shared" si="60"/>
        <v>0</v>
      </c>
      <c r="G232" s="40">
        <f t="shared" si="61"/>
        <v>0</v>
      </c>
      <c r="H232" s="37"/>
      <c r="I232" s="30">
        <f aca="true" t="shared" si="74" ref="I232:I242">I231</f>
        <v>0</v>
      </c>
      <c r="J232" s="31">
        <f aca="true" t="shared" si="75" ref="J232:J242">J231</f>
        <v>228</v>
      </c>
    </row>
    <row r="233" spans="2:10" ht="12.75">
      <c r="B233" s="38">
        <f t="shared" si="62"/>
        <v>231</v>
      </c>
      <c r="C233" s="39">
        <f t="shared" si="73"/>
        <v>0.0254</v>
      </c>
      <c r="D233" s="22">
        <f t="shared" si="64"/>
        <v>0</v>
      </c>
      <c r="E233" s="37">
        <f>IF($D233&lt;0.1,0,-PPMT(+C233/12,+B233-J233,Premisas!$C$5-J233,I233))</f>
        <v>0</v>
      </c>
      <c r="F233" s="37">
        <f t="shared" si="60"/>
        <v>0</v>
      </c>
      <c r="G233" s="40">
        <f t="shared" si="61"/>
        <v>0</v>
      </c>
      <c r="H233" s="37"/>
      <c r="I233" s="30">
        <f t="shared" si="74"/>
        <v>0</v>
      </c>
      <c r="J233" s="31">
        <f t="shared" si="75"/>
        <v>228</v>
      </c>
    </row>
    <row r="234" spans="2:10" ht="12.75">
      <c r="B234" s="38">
        <f t="shared" si="62"/>
        <v>232</v>
      </c>
      <c r="C234" s="39">
        <f t="shared" si="73"/>
        <v>0.0254</v>
      </c>
      <c r="D234" s="22">
        <f t="shared" si="64"/>
        <v>0</v>
      </c>
      <c r="E234" s="37">
        <f>IF($D234&lt;0.1,0,-PPMT(+C234/12,+B234-J234,Premisas!$C$5-J234,I234))</f>
        <v>0</v>
      </c>
      <c r="F234" s="37">
        <f t="shared" si="60"/>
        <v>0</v>
      </c>
      <c r="G234" s="40">
        <f t="shared" si="61"/>
        <v>0</v>
      </c>
      <c r="H234" s="37"/>
      <c r="I234" s="30">
        <f t="shared" si="74"/>
        <v>0</v>
      </c>
      <c r="J234" s="31">
        <f t="shared" si="75"/>
        <v>228</v>
      </c>
    </row>
    <row r="235" spans="2:10" ht="12.75">
      <c r="B235" s="38">
        <f t="shared" si="62"/>
        <v>233</v>
      </c>
      <c r="C235" s="39">
        <f t="shared" si="73"/>
        <v>0.0254</v>
      </c>
      <c r="D235" s="22">
        <f t="shared" si="64"/>
        <v>0</v>
      </c>
      <c r="E235" s="37">
        <f>IF($D235&lt;0.1,0,-PPMT(+C235/12,+B235-J235,Premisas!$C$5-J235,I235))</f>
        <v>0</v>
      </c>
      <c r="F235" s="37">
        <f t="shared" si="60"/>
        <v>0</v>
      </c>
      <c r="G235" s="40">
        <f t="shared" si="61"/>
        <v>0</v>
      </c>
      <c r="H235" s="37"/>
      <c r="I235" s="30">
        <f t="shared" si="74"/>
        <v>0</v>
      </c>
      <c r="J235" s="31">
        <f t="shared" si="75"/>
        <v>228</v>
      </c>
    </row>
    <row r="236" spans="2:10" ht="12.75">
      <c r="B236" s="38">
        <f t="shared" si="62"/>
        <v>234</v>
      </c>
      <c r="C236" s="39">
        <f t="shared" si="73"/>
        <v>0.0254</v>
      </c>
      <c r="D236" s="22">
        <f t="shared" si="64"/>
        <v>0</v>
      </c>
      <c r="E236" s="37">
        <f>IF($D236&lt;0.1,0,-PPMT(+C236/12,+B236-J236,Premisas!$C$5-J236,I236))</f>
        <v>0</v>
      </c>
      <c r="F236" s="37">
        <f t="shared" si="60"/>
        <v>0</v>
      </c>
      <c r="G236" s="40">
        <f t="shared" si="61"/>
        <v>0</v>
      </c>
      <c r="H236" s="37"/>
      <c r="I236" s="30">
        <f t="shared" si="74"/>
        <v>0</v>
      </c>
      <c r="J236" s="31">
        <f t="shared" si="75"/>
        <v>228</v>
      </c>
    </row>
    <row r="237" spans="2:10" ht="12.75">
      <c r="B237" s="38">
        <f t="shared" si="62"/>
        <v>235</v>
      </c>
      <c r="C237" s="39">
        <f t="shared" si="73"/>
        <v>0.0254</v>
      </c>
      <c r="D237" s="22">
        <f t="shared" si="64"/>
        <v>0</v>
      </c>
      <c r="E237" s="37">
        <f>IF($D237&lt;0.1,0,-PPMT(+C237/12,+B237-J237,Premisas!$C$5-J237,I237))</f>
        <v>0</v>
      </c>
      <c r="F237" s="37">
        <f t="shared" si="60"/>
        <v>0</v>
      </c>
      <c r="G237" s="40">
        <f t="shared" si="61"/>
        <v>0</v>
      </c>
      <c r="H237" s="37"/>
      <c r="I237" s="30">
        <f t="shared" si="74"/>
        <v>0</v>
      </c>
      <c r="J237" s="31">
        <f t="shared" si="75"/>
        <v>228</v>
      </c>
    </row>
    <row r="238" spans="2:10" ht="12.75">
      <c r="B238" s="38">
        <f t="shared" si="62"/>
        <v>236</v>
      </c>
      <c r="C238" s="39">
        <f t="shared" si="73"/>
        <v>0.0254</v>
      </c>
      <c r="D238" s="22">
        <f t="shared" si="64"/>
        <v>0</v>
      </c>
      <c r="E238" s="37">
        <f>IF($D238&lt;0.1,0,-PPMT(+C238/12,+B238-J238,Premisas!$C$5-J238,I238))</f>
        <v>0</v>
      </c>
      <c r="F238" s="37">
        <f t="shared" si="60"/>
        <v>0</v>
      </c>
      <c r="G238" s="40">
        <f t="shared" si="61"/>
        <v>0</v>
      </c>
      <c r="H238" s="37"/>
      <c r="I238" s="30">
        <f t="shared" si="74"/>
        <v>0</v>
      </c>
      <c r="J238" s="31">
        <f t="shared" si="75"/>
        <v>228</v>
      </c>
    </row>
    <row r="239" spans="2:10" ht="12.75">
      <c r="B239" s="38">
        <f t="shared" si="62"/>
        <v>237</v>
      </c>
      <c r="C239" s="39">
        <f t="shared" si="73"/>
        <v>0.0254</v>
      </c>
      <c r="D239" s="22">
        <f t="shared" si="64"/>
        <v>0</v>
      </c>
      <c r="E239" s="37">
        <f>IF($D239&lt;0.1,0,-PPMT(+C239/12,+B239-J239,Premisas!$C$5-J239,I239))</f>
        <v>0</v>
      </c>
      <c r="F239" s="37">
        <f t="shared" si="60"/>
        <v>0</v>
      </c>
      <c r="G239" s="40">
        <f t="shared" si="61"/>
        <v>0</v>
      </c>
      <c r="H239" s="37"/>
      <c r="I239" s="30">
        <f t="shared" si="74"/>
        <v>0</v>
      </c>
      <c r="J239" s="31">
        <f t="shared" si="75"/>
        <v>228</v>
      </c>
    </row>
    <row r="240" spans="2:10" ht="12.75">
      <c r="B240" s="38">
        <f t="shared" si="62"/>
        <v>238</v>
      </c>
      <c r="C240" s="39">
        <f t="shared" si="73"/>
        <v>0.0254</v>
      </c>
      <c r="D240" s="22">
        <f t="shared" si="64"/>
        <v>0</v>
      </c>
      <c r="E240" s="37">
        <f>IF($D240&lt;0.1,0,-PPMT(+C240/12,+B240-J240,Premisas!$C$5-J240,I240))</f>
        <v>0</v>
      </c>
      <c r="F240" s="37">
        <f t="shared" si="60"/>
        <v>0</v>
      </c>
      <c r="G240" s="40">
        <f t="shared" si="61"/>
        <v>0</v>
      </c>
      <c r="H240" s="37"/>
      <c r="I240" s="30">
        <f t="shared" si="74"/>
        <v>0</v>
      </c>
      <c r="J240" s="31">
        <f t="shared" si="75"/>
        <v>228</v>
      </c>
    </row>
    <row r="241" spans="2:10" ht="12.75">
      <c r="B241" s="38">
        <f t="shared" si="62"/>
        <v>239</v>
      </c>
      <c r="C241" s="39">
        <f t="shared" si="73"/>
        <v>0.0254</v>
      </c>
      <c r="D241" s="22">
        <f t="shared" si="64"/>
        <v>0</v>
      </c>
      <c r="E241" s="37">
        <f>IF($D241&lt;0.1,0,-PPMT(+C241/12,+B241-J241,Premisas!$C$5-J241,I241))</f>
        <v>0</v>
      </c>
      <c r="F241" s="37">
        <f t="shared" si="60"/>
        <v>0</v>
      </c>
      <c r="G241" s="40">
        <f t="shared" si="61"/>
        <v>0</v>
      </c>
      <c r="H241" s="37"/>
      <c r="I241" s="30">
        <f t="shared" si="74"/>
        <v>0</v>
      </c>
      <c r="J241" s="31">
        <f t="shared" si="75"/>
        <v>228</v>
      </c>
    </row>
    <row r="242" spans="2:10" ht="12.75">
      <c r="B242" s="41">
        <f t="shared" si="62"/>
        <v>240</v>
      </c>
      <c r="C242" s="42">
        <f t="shared" si="73"/>
        <v>0.0254</v>
      </c>
      <c r="D242" s="26">
        <f t="shared" si="64"/>
        <v>0</v>
      </c>
      <c r="E242" s="43">
        <f>IF($D242&lt;0.1,0,-PPMT(+C242/12,+B242-J242,Premisas!$C$5-J242,I242))</f>
        <v>0</v>
      </c>
      <c r="F242" s="43">
        <f t="shared" si="60"/>
        <v>0</v>
      </c>
      <c r="G242" s="44">
        <f t="shared" si="61"/>
        <v>0</v>
      </c>
      <c r="H242" s="37"/>
      <c r="I242" s="30">
        <f t="shared" si="74"/>
        <v>0</v>
      </c>
      <c r="J242" s="31">
        <f t="shared" si="75"/>
        <v>228</v>
      </c>
    </row>
    <row r="243" spans="2:10" ht="12.75">
      <c r="B243" s="33">
        <f t="shared" si="62"/>
        <v>241</v>
      </c>
      <c r="C243" s="45">
        <f>'Manteniendo amortización inicia'!C243</f>
        <v>0.0254</v>
      </c>
      <c r="D243" s="16">
        <f t="shared" si="64"/>
        <v>0</v>
      </c>
      <c r="E243" s="35">
        <f>IF($D243&lt;0.1,0,-PPMT(+C243/12,+B243-J243,Premisas!$C$5-J243,I243))</f>
        <v>0</v>
      </c>
      <c r="F243" s="35">
        <f t="shared" si="60"/>
        <v>0</v>
      </c>
      <c r="G243" s="36">
        <f t="shared" si="61"/>
        <v>0</v>
      </c>
      <c r="H243" s="37"/>
      <c r="I243" s="30">
        <f>D243</f>
        <v>0</v>
      </c>
      <c r="J243" s="31">
        <f>B242</f>
        <v>240</v>
      </c>
    </row>
    <row r="244" spans="2:10" ht="12.75">
      <c r="B244" s="38">
        <f t="shared" si="62"/>
        <v>242</v>
      </c>
      <c r="C244" s="39">
        <f aca="true" t="shared" si="76" ref="C244:C254">+C243</f>
        <v>0.0254</v>
      </c>
      <c r="D244" s="22">
        <f t="shared" si="64"/>
        <v>0</v>
      </c>
      <c r="E244" s="37">
        <f>IF($D244&lt;0.1,0,-PPMT(+C244/12,+B244-J244,Premisas!$C$5-J244,I244))</f>
        <v>0</v>
      </c>
      <c r="F244" s="37">
        <f t="shared" si="60"/>
        <v>0</v>
      </c>
      <c r="G244" s="40">
        <f t="shared" si="61"/>
        <v>0</v>
      </c>
      <c r="H244" s="37"/>
      <c r="I244" s="30">
        <f aca="true" t="shared" si="77" ref="I244:I254">I243</f>
        <v>0</v>
      </c>
      <c r="J244" s="31">
        <f aca="true" t="shared" si="78" ref="J244:J254">J243</f>
        <v>240</v>
      </c>
    </row>
    <row r="245" spans="2:10" ht="12.75">
      <c r="B245" s="38">
        <f t="shared" si="62"/>
        <v>243</v>
      </c>
      <c r="C245" s="39">
        <f t="shared" si="76"/>
        <v>0.0254</v>
      </c>
      <c r="D245" s="22">
        <f t="shared" si="64"/>
        <v>0</v>
      </c>
      <c r="E245" s="37">
        <f>IF($D245&lt;0.1,0,-PPMT(+C245/12,+B245-J245,Premisas!$C$5-J245,I245))</f>
        <v>0</v>
      </c>
      <c r="F245" s="37">
        <f t="shared" si="60"/>
        <v>0</v>
      </c>
      <c r="G245" s="40">
        <f t="shared" si="61"/>
        <v>0</v>
      </c>
      <c r="H245" s="37"/>
      <c r="I245" s="30">
        <f t="shared" si="77"/>
        <v>0</v>
      </c>
      <c r="J245" s="31">
        <f t="shared" si="78"/>
        <v>240</v>
      </c>
    </row>
    <row r="246" spans="2:10" ht="12.75">
      <c r="B246" s="38">
        <f t="shared" si="62"/>
        <v>244</v>
      </c>
      <c r="C246" s="39">
        <f t="shared" si="76"/>
        <v>0.0254</v>
      </c>
      <c r="D246" s="22">
        <f t="shared" si="64"/>
        <v>0</v>
      </c>
      <c r="E246" s="37">
        <f>IF($D246&lt;0.1,0,-PPMT(+C246/12,+B246-J246,Premisas!$C$5-J246,I246))</f>
        <v>0</v>
      </c>
      <c r="F246" s="37">
        <f t="shared" si="60"/>
        <v>0</v>
      </c>
      <c r="G246" s="40">
        <f t="shared" si="61"/>
        <v>0</v>
      </c>
      <c r="H246" s="37"/>
      <c r="I246" s="30">
        <f t="shared" si="77"/>
        <v>0</v>
      </c>
      <c r="J246" s="31">
        <f t="shared" si="78"/>
        <v>240</v>
      </c>
    </row>
    <row r="247" spans="2:10" ht="12.75">
      <c r="B247" s="38">
        <f t="shared" si="62"/>
        <v>245</v>
      </c>
      <c r="C247" s="39">
        <f t="shared" si="76"/>
        <v>0.0254</v>
      </c>
      <c r="D247" s="22">
        <f t="shared" si="64"/>
        <v>0</v>
      </c>
      <c r="E247" s="37">
        <f>IF($D247&lt;0.1,0,-PPMT(+C247/12,+B247-J247,Premisas!$C$5-J247,I247))</f>
        <v>0</v>
      </c>
      <c r="F247" s="37">
        <f t="shared" si="60"/>
        <v>0</v>
      </c>
      <c r="G247" s="40">
        <f t="shared" si="61"/>
        <v>0</v>
      </c>
      <c r="H247" s="37"/>
      <c r="I247" s="30">
        <f t="shared" si="77"/>
        <v>0</v>
      </c>
      <c r="J247" s="31">
        <f t="shared" si="78"/>
        <v>240</v>
      </c>
    </row>
    <row r="248" spans="2:10" ht="12.75">
      <c r="B248" s="38">
        <f t="shared" si="62"/>
        <v>246</v>
      </c>
      <c r="C248" s="39">
        <f t="shared" si="76"/>
        <v>0.0254</v>
      </c>
      <c r="D248" s="22">
        <f t="shared" si="64"/>
        <v>0</v>
      </c>
      <c r="E248" s="37">
        <f>IF($D248&lt;0.1,0,-PPMT(+C248/12,+B248-J248,Premisas!$C$5-J248,I248))</f>
        <v>0</v>
      </c>
      <c r="F248" s="37">
        <f t="shared" si="60"/>
        <v>0</v>
      </c>
      <c r="G248" s="40">
        <f t="shared" si="61"/>
        <v>0</v>
      </c>
      <c r="H248" s="37"/>
      <c r="I248" s="30">
        <f t="shared" si="77"/>
        <v>0</v>
      </c>
      <c r="J248" s="31">
        <f t="shared" si="78"/>
        <v>240</v>
      </c>
    </row>
    <row r="249" spans="2:10" ht="12.75">
      <c r="B249" s="38">
        <f t="shared" si="62"/>
        <v>247</v>
      </c>
      <c r="C249" s="39">
        <f t="shared" si="76"/>
        <v>0.0254</v>
      </c>
      <c r="D249" s="22">
        <f t="shared" si="64"/>
        <v>0</v>
      </c>
      <c r="E249" s="37">
        <f>IF($D249&lt;0.1,0,-PPMT(+C249/12,+B249-J249,Premisas!$C$5-J249,I249))</f>
        <v>0</v>
      </c>
      <c r="F249" s="37">
        <f t="shared" si="60"/>
        <v>0</v>
      </c>
      <c r="G249" s="40">
        <f t="shared" si="61"/>
        <v>0</v>
      </c>
      <c r="H249" s="37"/>
      <c r="I249" s="30">
        <f t="shared" si="77"/>
        <v>0</v>
      </c>
      <c r="J249" s="31">
        <f t="shared" si="78"/>
        <v>240</v>
      </c>
    </row>
    <row r="250" spans="2:10" ht="12.75">
      <c r="B250" s="38">
        <f t="shared" si="62"/>
        <v>248</v>
      </c>
      <c r="C250" s="39">
        <f t="shared" si="76"/>
        <v>0.0254</v>
      </c>
      <c r="D250" s="22">
        <f t="shared" si="64"/>
        <v>0</v>
      </c>
      <c r="E250" s="37">
        <f>IF($D250&lt;0.1,0,-PPMT(+C250/12,+B250-J250,Premisas!$C$5-J250,I250))</f>
        <v>0</v>
      </c>
      <c r="F250" s="37">
        <f t="shared" si="60"/>
        <v>0</v>
      </c>
      <c r="G250" s="40">
        <f t="shared" si="61"/>
        <v>0</v>
      </c>
      <c r="H250" s="37"/>
      <c r="I250" s="30">
        <f t="shared" si="77"/>
        <v>0</v>
      </c>
      <c r="J250" s="31">
        <f t="shared" si="78"/>
        <v>240</v>
      </c>
    </row>
    <row r="251" spans="2:10" ht="12.75">
      <c r="B251" s="38">
        <f t="shared" si="62"/>
        <v>249</v>
      </c>
      <c r="C251" s="39">
        <f t="shared" si="76"/>
        <v>0.0254</v>
      </c>
      <c r="D251" s="22">
        <f t="shared" si="64"/>
        <v>0</v>
      </c>
      <c r="E251" s="37">
        <f>IF($D251&lt;0.1,0,-PPMT(+C251/12,+B251-J251,Premisas!$C$5-J251,I251))</f>
        <v>0</v>
      </c>
      <c r="F251" s="37">
        <f t="shared" si="60"/>
        <v>0</v>
      </c>
      <c r="G251" s="40">
        <f t="shared" si="61"/>
        <v>0</v>
      </c>
      <c r="H251" s="37"/>
      <c r="I251" s="30">
        <f t="shared" si="77"/>
        <v>0</v>
      </c>
      <c r="J251" s="31">
        <f t="shared" si="78"/>
        <v>240</v>
      </c>
    </row>
    <row r="252" spans="2:10" ht="12.75">
      <c r="B252" s="38">
        <f t="shared" si="62"/>
        <v>250</v>
      </c>
      <c r="C252" s="39">
        <f t="shared" si="76"/>
        <v>0.0254</v>
      </c>
      <c r="D252" s="22">
        <f t="shared" si="64"/>
        <v>0</v>
      </c>
      <c r="E252" s="37">
        <f>IF($D252&lt;0.1,0,-PPMT(+C252/12,+B252-J252,Premisas!$C$5-J252,I252))</f>
        <v>0</v>
      </c>
      <c r="F252" s="37">
        <f t="shared" si="60"/>
        <v>0</v>
      </c>
      <c r="G252" s="40">
        <f t="shared" si="61"/>
        <v>0</v>
      </c>
      <c r="H252" s="37"/>
      <c r="I252" s="30">
        <f t="shared" si="77"/>
        <v>0</v>
      </c>
      <c r="J252" s="31">
        <f t="shared" si="78"/>
        <v>240</v>
      </c>
    </row>
    <row r="253" spans="2:10" ht="12.75">
      <c r="B253" s="38">
        <f t="shared" si="62"/>
        <v>251</v>
      </c>
      <c r="C253" s="39">
        <f t="shared" si="76"/>
        <v>0.0254</v>
      </c>
      <c r="D253" s="22">
        <f t="shared" si="64"/>
        <v>0</v>
      </c>
      <c r="E253" s="37">
        <f>IF($D253&lt;0.1,0,-PPMT(+C253/12,+B253-J253,Premisas!$C$5-J253,I253))</f>
        <v>0</v>
      </c>
      <c r="F253" s="37">
        <f t="shared" si="60"/>
        <v>0</v>
      </c>
      <c r="G253" s="40">
        <f t="shared" si="61"/>
        <v>0</v>
      </c>
      <c r="H253" s="37"/>
      <c r="I253" s="30">
        <f t="shared" si="77"/>
        <v>0</v>
      </c>
      <c r="J253" s="31">
        <f t="shared" si="78"/>
        <v>240</v>
      </c>
    </row>
    <row r="254" spans="2:10" ht="12.75">
      <c r="B254" s="41">
        <f t="shared" si="62"/>
        <v>252</v>
      </c>
      <c r="C254" s="42">
        <f t="shared" si="76"/>
        <v>0.0254</v>
      </c>
      <c r="D254" s="26">
        <f t="shared" si="64"/>
        <v>0</v>
      </c>
      <c r="E254" s="43">
        <f>IF($D254&lt;0.1,0,-PPMT(+C254/12,+B254-J254,Premisas!$C$5-J254,I254))</f>
        <v>0</v>
      </c>
      <c r="F254" s="43">
        <f t="shared" si="60"/>
        <v>0</v>
      </c>
      <c r="G254" s="44">
        <f t="shared" si="61"/>
        <v>0</v>
      </c>
      <c r="H254" s="37"/>
      <c r="I254" s="30">
        <f t="shared" si="77"/>
        <v>0</v>
      </c>
      <c r="J254" s="31">
        <f t="shared" si="78"/>
        <v>240</v>
      </c>
    </row>
    <row r="255" spans="2:10" ht="12.75">
      <c r="B255" s="33">
        <f t="shared" si="62"/>
        <v>253</v>
      </c>
      <c r="C255" s="45">
        <f>'Manteniendo amortización inicia'!C255</f>
        <v>0.0254</v>
      </c>
      <c r="D255" s="16">
        <f t="shared" si="64"/>
        <v>0</v>
      </c>
      <c r="E255" s="35">
        <f>IF($D255&lt;0.1,0,-PPMT(+C255/12,+B255-J255,Premisas!$C$5-J255,I255))</f>
        <v>0</v>
      </c>
      <c r="F255" s="35">
        <f t="shared" si="60"/>
        <v>0</v>
      </c>
      <c r="G255" s="36">
        <f t="shared" si="61"/>
        <v>0</v>
      </c>
      <c r="H255" s="37"/>
      <c r="I255" s="30">
        <f>D255</f>
        <v>0</v>
      </c>
      <c r="J255" s="31">
        <f>B254</f>
        <v>252</v>
      </c>
    </row>
    <row r="256" spans="2:10" ht="12.75">
      <c r="B256" s="38">
        <f t="shared" si="62"/>
        <v>254</v>
      </c>
      <c r="C256" s="39">
        <f aca="true" t="shared" si="79" ref="C256:C266">+C255</f>
        <v>0.0254</v>
      </c>
      <c r="D256" s="22">
        <f t="shared" si="64"/>
        <v>0</v>
      </c>
      <c r="E256" s="37">
        <f>IF($D256&lt;0.1,0,-PPMT(+C256/12,+B256-J256,Premisas!$C$5-J256,I256))</f>
        <v>0</v>
      </c>
      <c r="F256" s="37">
        <f t="shared" si="60"/>
        <v>0</v>
      </c>
      <c r="G256" s="40">
        <f t="shared" si="61"/>
        <v>0</v>
      </c>
      <c r="H256" s="37"/>
      <c r="I256" s="30">
        <f aca="true" t="shared" si="80" ref="I256:I266">I255</f>
        <v>0</v>
      </c>
      <c r="J256" s="31">
        <f aca="true" t="shared" si="81" ref="J256:J266">J255</f>
        <v>252</v>
      </c>
    </row>
    <row r="257" spans="2:10" ht="12.75">
      <c r="B257" s="38">
        <f t="shared" si="62"/>
        <v>255</v>
      </c>
      <c r="C257" s="39">
        <f t="shared" si="79"/>
        <v>0.0254</v>
      </c>
      <c r="D257" s="22">
        <f t="shared" si="64"/>
        <v>0</v>
      </c>
      <c r="E257" s="37">
        <f>IF($D257&lt;0.1,0,-PPMT(+C257/12,+B257-J257,Premisas!$C$5-J257,I257))</f>
        <v>0</v>
      </c>
      <c r="F257" s="37">
        <f t="shared" si="60"/>
        <v>0</v>
      </c>
      <c r="G257" s="40">
        <f t="shared" si="61"/>
        <v>0</v>
      </c>
      <c r="H257" s="37"/>
      <c r="I257" s="30">
        <f t="shared" si="80"/>
        <v>0</v>
      </c>
      <c r="J257" s="31">
        <f t="shared" si="81"/>
        <v>252</v>
      </c>
    </row>
    <row r="258" spans="2:10" ht="12.75">
      <c r="B258" s="38">
        <f t="shared" si="62"/>
        <v>256</v>
      </c>
      <c r="C258" s="39">
        <f t="shared" si="79"/>
        <v>0.0254</v>
      </c>
      <c r="D258" s="22">
        <f t="shared" si="64"/>
        <v>0</v>
      </c>
      <c r="E258" s="37">
        <f>IF($D258&lt;0.1,0,-PPMT(+C258/12,+B258-J258,Premisas!$C$5-J258,I258))</f>
        <v>0</v>
      </c>
      <c r="F258" s="37">
        <f t="shared" si="60"/>
        <v>0</v>
      </c>
      <c r="G258" s="40">
        <f t="shared" si="61"/>
        <v>0</v>
      </c>
      <c r="H258" s="37"/>
      <c r="I258" s="30">
        <f t="shared" si="80"/>
        <v>0</v>
      </c>
      <c r="J258" s="31">
        <f t="shared" si="81"/>
        <v>252</v>
      </c>
    </row>
    <row r="259" spans="2:10" ht="12.75">
      <c r="B259" s="38">
        <f t="shared" si="62"/>
        <v>257</v>
      </c>
      <c r="C259" s="39">
        <f t="shared" si="79"/>
        <v>0.0254</v>
      </c>
      <c r="D259" s="22">
        <f t="shared" si="64"/>
        <v>0</v>
      </c>
      <c r="E259" s="37">
        <f>IF($D259&lt;0.1,0,-PPMT(+C259/12,+B259-J259,Premisas!$C$5-J259,I259))</f>
        <v>0</v>
      </c>
      <c r="F259" s="37">
        <f aca="true" t="shared" si="82" ref="F259:F322">D259*C259/12</f>
        <v>0</v>
      </c>
      <c r="G259" s="40">
        <f aca="true" t="shared" si="83" ref="G259:G322">E259+F259</f>
        <v>0</v>
      </c>
      <c r="H259" s="37"/>
      <c r="I259" s="30">
        <f t="shared" si="80"/>
        <v>0</v>
      </c>
      <c r="J259" s="31">
        <f t="shared" si="81"/>
        <v>252</v>
      </c>
    </row>
    <row r="260" spans="2:10" ht="12.75">
      <c r="B260" s="38">
        <f aca="true" t="shared" si="84" ref="B260:B323">+B259+1</f>
        <v>258</v>
      </c>
      <c r="C260" s="39">
        <f t="shared" si="79"/>
        <v>0.0254</v>
      </c>
      <c r="D260" s="22">
        <f aca="true" t="shared" si="85" ref="D260:D323">+D259-E259</f>
        <v>0</v>
      </c>
      <c r="E260" s="37">
        <f>IF($D260&lt;0.1,0,-PPMT(+C260/12,+B260-J260,Premisas!$C$5-J260,I260))</f>
        <v>0</v>
      </c>
      <c r="F260" s="37">
        <f t="shared" si="82"/>
        <v>0</v>
      </c>
      <c r="G260" s="40">
        <f t="shared" si="83"/>
        <v>0</v>
      </c>
      <c r="H260" s="37"/>
      <c r="I260" s="30">
        <f t="shared" si="80"/>
        <v>0</v>
      </c>
      <c r="J260" s="31">
        <f t="shared" si="81"/>
        <v>252</v>
      </c>
    </row>
    <row r="261" spans="2:10" ht="12.75">
      <c r="B261" s="38">
        <f t="shared" si="84"/>
        <v>259</v>
      </c>
      <c r="C261" s="39">
        <f t="shared" si="79"/>
        <v>0.0254</v>
      </c>
      <c r="D261" s="22">
        <f t="shared" si="85"/>
        <v>0</v>
      </c>
      <c r="E261" s="37">
        <f>IF($D261&lt;0.1,0,-PPMT(+C261/12,+B261-J261,Premisas!$C$5-J261,I261))</f>
        <v>0</v>
      </c>
      <c r="F261" s="37">
        <f t="shared" si="82"/>
        <v>0</v>
      </c>
      <c r="G261" s="40">
        <f t="shared" si="83"/>
        <v>0</v>
      </c>
      <c r="H261" s="37"/>
      <c r="I261" s="30">
        <f t="shared" si="80"/>
        <v>0</v>
      </c>
      <c r="J261" s="31">
        <f t="shared" si="81"/>
        <v>252</v>
      </c>
    </row>
    <row r="262" spans="2:10" ht="12.75">
      <c r="B262" s="38">
        <f t="shared" si="84"/>
        <v>260</v>
      </c>
      <c r="C262" s="39">
        <f t="shared" si="79"/>
        <v>0.0254</v>
      </c>
      <c r="D262" s="22">
        <f t="shared" si="85"/>
        <v>0</v>
      </c>
      <c r="E262" s="37">
        <f>IF($D262&lt;0.1,0,-PPMT(+C262/12,+B262-J262,Premisas!$C$5-J262,I262))</f>
        <v>0</v>
      </c>
      <c r="F262" s="37">
        <f t="shared" si="82"/>
        <v>0</v>
      </c>
      <c r="G262" s="40">
        <f t="shared" si="83"/>
        <v>0</v>
      </c>
      <c r="H262" s="37"/>
      <c r="I262" s="30">
        <f t="shared" si="80"/>
        <v>0</v>
      </c>
      <c r="J262" s="31">
        <f t="shared" si="81"/>
        <v>252</v>
      </c>
    </row>
    <row r="263" spans="2:10" ht="12.75">
      <c r="B263" s="38">
        <f t="shared" si="84"/>
        <v>261</v>
      </c>
      <c r="C263" s="39">
        <f t="shared" si="79"/>
        <v>0.0254</v>
      </c>
      <c r="D263" s="22">
        <f t="shared" si="85"/>
        <v>0</v>
      </c>
      <c r="E263" s="37">
        <f>IF($D263&lt;0.1,0,-PPMT(+C263/12,+B263-J263,Premisas!$C$5-J263,I263))</f>
        <v>0</v>
      </c>
      <c r="F263" s="37">
        <f t="shared" si="82"/>
        <v>0</v>
      </c>
      <c r="G263" s="40">
        <f t="shared" si="83"/>
        <v>0</v>
      </c>
      <c r="H263" s="37"/>
      <c r="I263" s="30">
        <f t="shared" si="80"/>
        <v>0</v>
      </c>
      <c r="J263" s="31">
        <f t="shared" si="81"/>
        <v>252</v>
      </c>
    </row>
    <row r="264" spans="2:10" ht="12.75">
      <c r="B264" s="38">
        <f t="shared" si="84"/>
        <v>262</v>
      </c>
      <c r="C264" s="39">
        <f t="shared" si="79"/>
        <v>0.0254</v>
      </c>
      <c r="D264" s="22">
        <f t="shared" si="85"/>
        <v>0</v>
      </c>
      <c r="E264" s="37">
        <f>IF($D264&lt;0.1,0,-PPMT(+C264/12,+B264-J264,Premisas!$C$5-J264,I264))</f>
        <v>0</v>
      </c>
      <c r="F264" s="37">
        <f t="shared" si="82"/>
        <v>0</v>
      </c>
      <c r="G264" s="40">
        <f t="shared" si="83"/>
        <v>0</v>
      </c>
      <c r="H264" s="37"/>
      <c r="I264" s="30">
        <f t="shared" si="80"/>
        <v>0</v>
      </c>
      <c r="J264" s="31">
        <f t="shared" si="81"/>
        <v>252</v>
      </c>
    </row>
    <row r="265" spans="2:10" ht="12.75">
      <c r="B265" s="38">
        <f t="shared" si="84"/>
        <v>263</v>
      </c>
      <c r="C265" s="39">
        <f t="shared" si="79"/>
        <v>0.0254</v>
      </c>
      <c r="D265" s="22">
        <f t="shared" si="85"/>
        <v>0</v>
      </c>
      <c r="E265" s="37">
        <f>IF($D265&lt;0.1,0,-PPMT(+C265/12,+B265-J265,Premisas!$C$5-J265,I265))</f>
        <v>0</v>
      </c>
      <c r="F265" s="37">
        <f t="shared" si="82"/>
        <v>0</v>
      </c>
      <c r="G265" s="40">
        <f t="shared" si="83"/>
        <v>0</v>
      </c>
      <c r="H265" s="37"/>
      <c r="I265" s="30">
        <f t="shared" si="80"/>
        <v>0</v>
      </c>
      <c r="J265" s="31">
        <f t="shared" si="81"/>
        <v>252</v>
      </c>
    </row>
    <row r="266" spans="2:10" ht="12.75">
      <c r="B266" s="41">
        <f t="shared" si="84"/>
        <v>264</v>
      </c>
      <c r="C266" s="42">
        <f t="shared" si="79"/>
        <v>0.0254</v>
      </c>
      <c r="D266" s="26">
        <f t="shared" si="85"/>
        <v>0</v>
      </c>
      <c r="E266" s="43">
        <f>IF($D266&lt;0.1,0,-PPMT(+C266/12,+B266-J266,Premisas!$C$5-J266,I266))</f>
        <v>0</v>
      </c>
      <c r="F266" s="43">
        <f t="shared" si="82"/>
        <v>0</v>
      </c>
      <c r="G266" s="44">
        <f t="shared" si="83"/>
        <v>0</v>
      </c>
      <c r="H266" s="37"/>
      <c r="I266" s="30">
        <f t="shared" si="80"/>
        <v>0</v>
      </c>
      <c r="J266" s="31">
        <f t="shared" si="81"/>
        <v>252</v>
      </c>
    </row>
    <row r="267" spans="2:10" ht="12.75">
      <c r="B267" s="33">
        <f t="shared" si="84"/>
        <v>265</v>
      </c>
      <c r="C267" s="45">
        <f>'Manteniendo amortización inicia'!C267</f>
        <v>0.0254</v>
      </c>
      <c r="D267" s="16">
        <f t="shared" si="85"/>
        <v>0</v>
      </c>
      <c r="E267" s="35">
        <f>IF($D267&lt;0.1,0,-PPMT(+C267/12,+B267-J267,Premisas!$C$5-J267,I267))</f>
        <v>0</v>
      </c>
      <c r="F267" s="35">
        <f t="shared" si="82"/>
        <v>0</v>
      </c>
      <c r="G267" s="36">
        <f t="shared" si="83"/>
        <v>0</v>
      </c>
      <c r="H267" s="37"/>
      <c r="I267" s="30">
        <f>D267</f>
        <v>0</v>
      </c>
      <c r="J267" s="31">
        <f>B266</f>
        <v>264</v>
      </c>
    </row>
    <row r="268" spans="2:10" ht="12.75">
      <c r="B268" s="38">
        <f t="shared" si="84"/>
        <v>266</v>
      </c>
      <c r="C268" s="39">
        <f aca="true" t="shared" si="86" ref="C268:C278">+C267</f>
        <v>0.0254</v>
      </c>
      <c r="D268" s="22">
        <f t="shared" si="85"/>
        <v>0</v>
      </c>
      <c r="E268" s="37">
        <f>IF($D268&lt;0.1,0,-PPMT(+C268/12,+B268-J268,Premisas!$C$5-J268,I268))</f>
        <v>0</v>
      </c>
      <c r="F268" s="37">
        <f t="shared" si="82"/>
        <v>0</v>
      </c>
      <c r="G268" s="40">
        <f t="shared" si="83"/>
        <v>0</v>
      </c>
      <c r="H268" s="37"/>
      <c r="I268" s="30">
        <f aca="true" t="shared" si="87" ref="I268:I278">I267</f>
        <v>0</v>
      </c>
      <c r="J268" s="31">
        <f aca="true" t="shared" si="88" ref="J268:J278">J267</f>
        <v>264</v>
      </c>
    </row>
    <row r="269" spans="2:10" ht="12.75">
      <c r="B269" s="38">
        <f t="shared" si="84"/>
        <v>267</v>
      </c>
      <c r="C269" s="39">
        <f t="shared" si="86"/>
        <v>0.0254</v>
      </c>
      <c r="D269" s="22">
        <f t="shared" si="85"/>
        <v>0</v>
      </c>
      <c r="E269" s="37">
        <f>IF($D269&lt;0.1,0,-PPMT(+C269/12,+B269-J269,Premisas!$C$5-J269,I269))</f>
        <v>0</v>
      </c>
      <c r="F269" s="37">
        <f t="shared" si="82"/>
        <v>0</v>
      </c>
      <c r="G269" s="40">
        <f t="shared" si="83"/>
        <v>0</v>
      </c>
      <c r="H269" s="37"/>
      <c r="I269" s="30">
        <f t="shared" si="87"/>
        <v>0</v>
      </c>
      <c r="J269" s="31">
        <f t="shared" si="88"/>
        <v>264</v>
      </c>
    </row>
    <row r="270" spans="2:10" ht="12.75">
      <c r="B270" s="38">
        <f t="shared" si="84"/>
        <v>268</v>
      </c>
      <c r="C270" s="39">
        <f t="shared" si="86"/>
        <v>0.0254</v>
      </c>
      <c r="D270" s="22">
        <f t="shared" si="85"/>
        <v>0</v>
      </c>
      <c r="E270" s="37">
        <f>IF($D270&lt;0.1,0,-PPMT(+C270/12,+B270-J270,Premisas!$C$5-J270,I270))</f>
        <v>0</v>
      </c>
      <c r="F270" s="37">
        <f t="shared" si="82"/>
        <v>0</v>
      </c>
      <c r="G270" s="40">
        <f t="shared" si="83"/>
        <v>0</v>
      </c>
      <c r="H270" s="37"/>
      <c r="I270" s="30">
        <f t="shared" si="87"/>
        <v>0</v>
      </c>
      <c r="J270" s="31">
        <f t="shared" si="88"/>
        <v>264</v>
      </c>
    </row>
    <row r="271" spans="2:10" ht="12.75">
      <c r="B271" s="38">
        <f t="shared" si="84"/>
        <v>269</v>
      </c>
      <c r="C271" s="39">
        <f t="shared" si="86"/>
        <v>0.0254</v>
      </c>
      <c r="D271" s="22">
        <f t="shared" si="85"/>
        <v>0</v>
      </c>
      <c r="E271" s="37">
        <f>IF($D271&lt;0.1,0,-PPMT(+C271/12,+B271-J271,Premisas!$C$5-J271,I271))</f>
        <v>0</v>
      </c>
      <c r="F271" s="37">
        <f t="shared" si="82"/>
        <v>0</v>
      </c>
      <c r="G271" s="40">
        <f t="shared" si="83"/>
        <v>0</v>
      </c>
      <c r="H271" s="37"/>
      <c r="I271" s="30">
        <f t="shared" si="87"/>
        <v>0</v>
      </c>
      <c r="J271" s="31">
        <f t="shared" si="88"/>
        <v>264</v>
      </c>
    </row>
    <row r="272" spans="2:10" ht="12.75">
      <c r="B272" s="38">
        <f t="shared" si="84"/>
        <v>270</v>
      </c>
      <c r="C272" s="39">
        <f t="shared" si="86"/>
        <v>0.0254</v>
      </c>
      <c r="D272" s="22">
        <f t="shared" si="85"/>
        <v>0</v>
      </c>
      <c r="E272" s="37">
        <f>IF($D272&lt;0.1,0,-PPMT(+C272/12,+B272-J272,Premisas!$C$5-J272,I272))</f>
        <v>0</v>
      </c>
      <c r="F272" s="37">
        <f t="shared" si="82"/>
        <v>0</v>
      </c>
      <c r="G272" s="40">
        <f t="shared" si="83"/>
        <v>0</v>
      </c>
      <c r="H272" s="37"/>
      <c r="I272" s="30">
        <f t="shared" si="87"/>
        <v>0</v>
      </c>
      <c r="J272" s="31">
        <f t="shared" si="88"/>
        <v>264</v>
      </c>
    </row>
    <row r="273" spans="2:10" ht="12.75">
      <c r="B273" s="38">
        <f t="shared" si="84"/>
        <v>271</v>
      </c>
      <c r="C273" s="39">
        <f t="shared" si="86"/>
        <v>0.0254</v>
      </c>
      <c r="D273" s="22">
        <f t="shared" si="85"/>
        <v>0</v>
      </c>
      <c r="E273" s="37">
        <f>IF($D273&lt;0.1,0,-PPMT(+C273/12,+B273-J273,Premisas!$C$5-J273,I273))</f>
        <v>0</v>
      </c>
      <c r="F273" s="37">
        <f t="shared" si="82"/>
        <v>0</v>
      </c>
      <c r="G273" s="40">
        <f t="shared" si="83"/>
        <v>0</v>
      </c>
      <c r="H273" s="37"/>
      <c r="I273" s="30">
        <f t="shared" si="87"/>
        <v>0</v>
      </c>
      <c r="J273" s="31">
        <f t="shared" si="88"/>
        <v>264</v>
      </c>
    </row>
    <row r="274" spans="2:10" ht="12.75">
      <c r="B274" s="38">
        <f t="shared" si="84"/>
        <v>272</v>
      </c>
      <c r="C274" s="39">
        <f t="shared" si="86"/>
        <v>0.0254</v>
      </c>
      <c r="D274" s="22">
        <f t="shared" si="85"/>
        <v>0</v>
      </c>
      <c r="E274" s="37">
        <f>IF($D274&lt;0.1,0,-PPMT(+C274/12,+B274-J274,Premisas!$C$5-J274,I274))</f>
        <v>0</v>
      </c>
      <c r="F274" s="37">
        <f t="shared" si="82"/>
        <v>0</v>
      </c>
      <c r="G274" s="40">
        <f t="shared" si="83"/>
        <v>0</v>
      </c>
      <c r="H274" s="37"/>
      <c r="I274" s="30">
        <f t="shared" si="87"/>
        <v>0</v>
      </c>
      <c r="J274" s="31">
        <f t="shared" si="88"/>
        <v>264</v>
      </c>
    </row>
    <row r="275" spans="2:10" ht="12.75">
      <c r="B275" s="38">
        <f t="shared" si="84"/>
        <v>273</v>
      </c>
      <c r="C275" s="39">
        <f t="shared" si="86"/>
        <v>0.0254</v>
      </c>
      <c r="D275" s="22">
        <f t="shared" si="85"/>
        <v>0</v>
      </c>
      <c r="E275" s="37">
        <f>IF($D275&lt;0.1,0,-PPMT(+C275/12,+B275-J275,Premisas!$C$5-J275,I275))</f>
        <v>0</v>
      </c>
      <c r="F275" s="37">
        <f t="shared" si="82"/>
        <v>0</v>
      </c>
      <c r="G275" s="40">
        <f t="shared" si="83"/>
        <v>0</v>
      </c>
      <c r="H275" s="37"/>
      <c r="I275" s="30">
        <f t="shared" si="87"/>
        <v>0</v>
      </c>
      <c r="J275" s="31">
        <f t="shared" si="88"/>
        <v>264</v>
      </c>
    </row>
    <row r="276" spans="2:10" ht="12.75">
      <c r="B276" s="38">
        <f t="shared" si="84"/>
        <v>274</v>
      </c>
      <c r="C276" s="39">
        <f t="shared" si="86"/>
        <v>0.0254</v>
      </c>
      <c r="D276" s="22">
        <f t="shared" si="85"/>
        <v>0</v>
      </c>
      <c r="E276" s="37">
        <f>IF($D276&lt;0.1,0,-PPMT(+C276/12,+B276-J276,Premisas!$C$5-J276,I276))</f>
        <v>0</v>
      </c>
      <c r="F276" s="37">
        <f t="shared" si="82"/>
        <v>0</v>
      </c>
      <c r="G276" s="40">
        <f t="shared" si="83"/>
        <v>0</v>
      </c>
      <c r="H276" s="37"/>
      <c r="I276" s="30">
        <f t="shared" si="87"/>
        <v>0</v>
      </c>
      <c r="J276" s="31">
        <f t="shared" si="88"/>
        <v>264</v>
      </c>
    </row>
    <row r="277" spans="2:10" ht="12.75">
      <c r="B277" s="38">
        <f t="shared" si="84"/>
        <v>275</v>
      </c>
      <c r="C277" s="39">
        <f t="shared" si="86"/>
        <v>0.0254</v>
      </c>
      <c r="D277" s="22">
        <f t="shared" si="85"/>
        <v>0</v>
      </c>
      <c r="E277" s="37">
        <f>IF($D277&lt;0.1,0,-PPMT(+C277/12,+B277-J277,Premisas!$C$5-J277,I277))</f>
        <v>0</v>
      </c>
      <c r="F277" s="37">
        <f t="shared" si="82"/>
        <v>0</v>
      </c>
      <c r="G277" s="40">
        <f t="shared" si="83"/>
        <v>0</v>
      </c>
      <c r="H277" s="37"/>
      <c r="I277" s="30">
        <f t="shared" si="87"/>
        <v>0</v>
      </c>
      <c r="J277" s="31">
        <f t="shared" si="88"/>
        <v>264</v>
      </c>
    </row>
    <row r="278" spans="2:10" ht="12.75">
      <c r="B278" s="41">
        <f t="shared" si="84"/>
        <v>276</v>
      </c>
      <c r="C278" s="42">
        <f t="shared" si="86"/>
        <v>0.0254</v>
      </c>
      <c r="D278" s="26">
        <f t="shared" si="85"/>
        <v>0</v>
      </c>
      <c r="E278" s="43">
        <f>IF($D278&lt;0.1,0,-PPMT(+C278/12,+B278-J278,Premisas!$C$5-J278,I278))</f>
        <v>0</v>
      </c>
      <c r="F278" s="43">
        <f t="shared" si="82"/>
        <v>0</v>
      </c>
      <c r="G278" s="44">
        <f t="shared" si="83"/>
        <v>0</v>
      </c>
      <c r="H278" s="37"/>
      <c r="I278" s="30">
        <f t="shared" si="87"/>
        <v>0</v>
      </c>
      <c r="J278" s="31">
        <f t="shared" si="88"/>
        <v>264</v>
      </c>
    </row>
    <row r="279" spans="2:10" ht="12.75">
      <c r="B279" s="33">
        <f t="shared" si="84"/>
        <v>277</v>
      </c>
      <c r="C279" s="45">
        <f>'Manteniendo amortización inicia'!C279</f>
        <v>0.0254</v>
      </c>
      <c r="D279" s="16">
        <f t="shared" si="85"/>
        <v>0</v>
      </c>
      <c r="E279" s="35">
        <f>IF($D279&lt;0.1,0,-PPMT(+C279/12,+B279-J279,Premisas!$C$5-J279,I279))</f>
        <v>0</v>
      </c>
      <c r="F279" s="35">
        <f t="shared" si="82"/>
        <v>0</v>
      </c>
      <c r="G279" s="36">
        <f t="shared" si="83"/>
        <v>0</v>
      </c>
      <c r="H279" s="37"/>
      <c r="I279" s="30">
        <f>D279</f>
        <v>0</v>
      </c>
      <c r="J279" s="31">
        <f>B278</f>
        <v>276</v>
      </c>
    </row>
    <row r="280" spans="2:10" ht="12.75">
      <c r="B280" s="38">
        <f t="shared" si="84"/>
        <v>278</v>
      </c>
      <c r="C280" s="39">
        <f aca="true" t="shared" si="89" ref="C280:C290">+C279</f>
        <v>0.0254</v>
      </c>
      <c r="D280" s="22">
        <f t="shared" si="85"/>
        <v>0</v>
      </c>
      <c r="E280" s="37">
        <f>IF($D280&lt;0.1,0,-PPMT(+C280/12,+B280-J280,Premisas!$C$5-J280,I280))</f>
        <v>0</v>
      </c>
      <c r="F280" s="37">
        <f t="shared" si="82"/>
        <v>0</v>
      </c>
      <c r="G280" s="40">
        <f t="shared" si="83"/>
        <v>0</v>
      </c>
      <c r="H280" s="37"/>
      <c r="I280" s="30">
        <f aca="true" t="shared" si="90" ref="I280:I290">I279</f>
        <v>0</v>
      </c>
      <c r="J280" s="31">
        <f aca="true" t="shared" si="91" ref="J280:J290">J279</f>
        <v>276</v>
      </c>
    </row>
    <row r="281" spans="2:10" ht="12.75">
      <c r="B281" s="38">
        <f t="shared" si="84"/>
        <v>279</v>
      </c>
      <c r="C281" s="39">
        <f t="shared" si="89"/>
        <v>0.0254</v>
      </c>
      <c r="D281" s="22">
        <f t="shared" si="85"/>
        <v>0</v>
      </c>
      <c r="E281" s="37">
        <f>IF($D281&lt;0.1,0,-PPMT(+C281/12,+B281-J281,Premisas!$C$5-J281,I281))</f>
        <v>0</v>
      </c>
      <c r="F281" s="37">
        <f t="shared" si="82"/>
        <v>0</v>
      </c>
      <c r="G281" s="40">
        <f t="shared" si="83"/>
        <v>0</v>
      </c>
      <c r="H281" s="37"/>
      <c r="I281" s="30">
        <f t="shared" si="90"/>
        <v>0</v>
      </c>
      <c r="J281" s="31">
        <f t="shared" si="91"/>
        <v>276</v>
      </c>
    </row>
    <row r="282" spans="2:10" ht="12.75">
      <c r="B282" s="38">
        <f t="shared" si="84"/>
        <v>280</v>
      </c>
      <c r="C282" s="39">
        <f t="shared" si="89"/>
        <v>0.0254</v>
      </c>
      <c r="D282" s="22">
        <f t="shared" si="85"/>
        <v>0</v>
      </c>
      <c r="E282" s="37">
        <f>IF($D282&lt;0.1,0,-PPMT(+C282/12,+B282-J282,Premisas!$C$5-J282,I282))</f>
        <v>0</v>
      </c>
      <c r="F282" s="37">
        <f t="shared" si="82"/>
        <v>0</v>
      </c>
      <c r="G282" s="40">
        <f t="shared" si="83"/>
        <v>0</v>
      </c>
      <c r="H282" s="37"/>
      <c r="I282" s="30">
        <f t="shared" si="90"/>
        <v>0</v>
      </c>
      <c r="J282" s="31">
        <f t="shared" si="91"/>
        <v>276</v>
      </c>
    </row>
    <row r="283" spans="2:10" ht="12.75">
      <c r="B283" s="38">
        <f t="shared" si="84"/>
        <v>281</v>
      </c>
      <c r="C283" s="39">
        <f t="shared" si="89"/>
        <v>0.0254</v>
      </c>
      <c r="D283" s="22">
        <f t="shared" si="85"/>
        <v>0</v>
      </c>
      <c r="E283" s="37">
        <f>IF($D283&lt;0.1,0,-PPMT(+C283/12,+B283-J283,Premisas!$C$5-J283,I283))</f>
        <v>0</v>
      </c>
      <c r="F283" s="37">
        <f t="shared" si="82"/>
        <v>0</v>
      </c>
      <c r="G283" s="40">
        <f t="shared" si="83"/>
        <v>0</v>
      </c>
      <c r="H283" s="37"/>
      <c r="I283" s="30">
        <f t="shared" si="90"/>
        <v>0</v>
      </c>
      <c r="J283" s="31">
        <f t="shared" si="91"/>
        <v>276</v>
      </c>
    </row>
    <row r="284" spans="2:10" ht="12.75">
      <c r="B284" s="38">
        <f t="shared" si="84"/>
        <v>282</v>
      </c>
      <c r="C284" s="39">
        <f t="shared" si="89"/>
        <v>0.0254</v>
      </c>
      <c r="D284" s="22">
        <f t="shared" si="85"/>
        <v>0</v>
      </c>
      <c r="E284" s="37">
        <f>IF($D284&lt;0.1,0,-PPMT(+C284/12,+B284-J284,Premisas!$C$5-J284,I284))</f>
        <v>0</v>
      </c>
      <c r="F284" s="37">
        <f t="shared" si="82"/>
        <v>0</v>
      </c>
      <c r="G284" s="40">
        <f t="shared" si="83"/>
        <v>0</v>
      </c>
      <c r="H284" s="37"/>
      <c r="I284" s="30">
        <f t="shared" si="90"/>
        <v>0</v>
      </c>
      <c r="J284" s="31">
        <f t="shared" si="91"/>
        <v>276</v>
      </c>
    </row>
    <row r="285" spans="2:10" ht="12.75">
      <c r="B285" s="38">
        <f t="shared" si="84"/>
        <v>283</v>
      </c>
      <c r="C285" s="39">
        <f t="shared" si="89"/>
        <v>0.0254</v>
      </c>
      <c r="D285" s="22">
        <f t="shared" si="85"/>
        <v>0</v>
      </c>
      <c r="E285" s="37">
        <f>IF($D285&lt;0.1,0,-PPMT(+C285/12,+B285-J285,Premisas!$C$5-J285,I285))</f>
        <v>0</v>
      </c>
      <c r="F285" s="37">
        <f t="shared" si="82"/>
        <v>0</v>
      </c>
      <c r="G285" s="40">
        <f t="shared" si="83"/>
        <v>0</v>
      </c>
      <c r="H285" s="37"/>
      <c r="I285" s="30">
        <f t="shared" si="90"/>
        <v>0</v>
      </c>
      <c r="J285" s="31">
        <f t="shared" si="91"/>
        <v>276</v>
      </c>
    </row>
    <row r="286" spans="2:10" ht="12.75">
      <c r="B286" s="38">
        <f t="shared" si="84"/>
        <v>284</v>
      </c>
      <c r="C286" s="39">
        <f t="shared" si="89"/>
        <v>0.0254</v>
      </c>
      <c r="D286" s="22">
        <f t="shared" si="85"/>
        <v>0</v>
      </c>
      <c r="E286" s="37">
        <f>IF($D286&lt;0.1,0,-PPMT(+C286/12,+B286-J286,Premisas!$C$5-J286,I286))</f>
        <v>0</v>
      </c>
      <c r="F286" s="37">
        <f t="shared" si="82"/>
        <v>0</v>
      </c>
      <c r="G286" s="40">
        <f t="shared" si="83"/>
        <v>0</v>
      </c>
      <c r="H286" s="37"/>
      <c r="I286" s="30">
        <f t="shared" si="90"/>
        <v>0</v>
      </c>
      <c r="J286" s="31">
        <f t="shared" si="91"/>
        <v>276</v>
      </c>
    </row>
    <row r="287" spans="2:10" ht="12.75">
      <c r="B287" s="38">
        <f t="shared" si="84"/>
        <v>285</v>
      </c>
      <c r="C287" s="39">
        <f t="shared" si="89"/>
        <v>0.0254</v>
      </c>
      <c r="D287" s="22">
        <f t="shared" si="85"/>
        <v>0</v>
      </c>
      <c r="E287" s="37">
        <f>IF($D287&lt;0.1,0,-PPMT(+C287/12,+B287-J287,Premisas!$C$5-J287,I287))</f>
        <v>0</v>
      </c>
      <c r="F287" s="37">
        <f t="shared" si="82"/>
        <v>0</v>
      </c>
      <c r="G287" s="40">
        <f t="shared" si="83"/>
        <v>0</v>
      </c>
      <c r="H287" s="37"/>
      <c r="I287" s="30">
        <f t="shared" si="90"/>
        <v>0</v>
      </c>
      <c r="J287" s="31">
        <f t="shared" si="91"/>
        <v>276</v>
      </c>
    </row>
    <row r="288" spans="2:10" ht="12.75">
      <c r="B288" s="38">
        <f t="shared" si="84"/>
        <v>286</v>
      </c>
      <c r="C288" s="39">
        <f t="shared" si="89"/>
        <v>0.0254</v>
      </c>
      <c r="D288" s="22">
        <f t="shared" si="85"/>
        <v>0</v>
      </c>
      <c r="E288" s="37">
        <f>IF($D288&lt;0.1,0,-PPMT(+C288/12,+B288-J288,Premisas!$C$5-J288,I288))</f>
        <v>0</v>
      </c>
      <c r="F288" s="37">
        <f t="shared" si="82"/>
        <v>0</v>
      </c>
      <c r="G288" s="40">
        <f t="shared" si="83"/>
        <v>0</v>
      </c>
      <c r="H288" s="37"/>
      <c r="I288" s="30">
        <f t="shared" si="90"/>
        <v>0</v>
      </c>
      <c r="J288" s="31">
        <f t="shared" si="91"/>
        <v>276</v>
      </c>
    </row>
    <row r="289" spans="2:10" ht="12.75">
      <c r="B289" s="38">
        <f t="shared" si="84"/>
        <v>287</v>
      </c>
      <c r="C289" s="39">
        <f t="shared" si="89"/>
        <v>0.0254</v>
      </c>
      <c r="D289" s="22">
        <f t="shared" si="85"/>
        <v>0</v>
      </c>
      <c r="E289" s="37">
        <f>IF($D289&lt;0.1,0,-PPMT(+C289/12,+B289-J289,Premisas!$C$5-J289,I289))</f>
        <v>0</v>
      </c>
      <c r="F289" s="37">
        <f t="shared" si="82"/>
        <v>0</v>
      </c>
      <c r="G289" s="40">
        <f t="shared" si="83"/>
        <v>0</v>
      </c>
      <c r="H289" s="37"/>
      <c r="I289" s="30">
        <f t="shared" si="90"/>
        <v>0</v>
      </c>
      <c r="J289" s="31">
        <f t="shared" si="91"/>
        <v>276</v>
      </c>
    </row>
    <row r="290" spans="2:10" ht="12.75">
      <c r="B290" s="41">
        <f t="shared" si="84"/>
        <v>288</v>
      </c>
      <c r="C290" s="42">
        <f t="shared" si="89"/>
        <v>0.0254</v>
      </c>
      <c r="D290" s="26">
        <f t="shared" si="85"/>
        <v>0</v>
      </c>
      <c r="E290" s="43">
        <f>IF($D290&lt;0.1,0,-PPMT(+C290/12,+B290-J290,Premisas!$C$5-J290,I290))</f>
        <v>0</v>
      </c>
      <c r="F290" s="43">
        <f t="shared" si="82"/>
        <v>0</v>
      </c>
      <c r="G290" s="44">
        <f t="shared" si="83"/>
        <v>0</v>
      </c>
      <c r="H290" s="37"/>
      <c r="I290" s="30">
        <f t="shared" si="90"/>
        <v>0</v>
      </c>
      <c r="J290" s="31">
        <f t="shared" si="91"/>
        <v>276</v>
      </c>
    </row>
    <row r="291" spans="2:10" ht="12.75">
      <c r="B291" s="33">
        <f t="shared" si="84"/>
        <v>289</v>
      </c>
      <c r="C291" s="45">
        <f>'Manteniendo amortización inicia'!C291</f>
        <v>0.0254</v>
      </c>
      <c r="D291" s="16">
        <f t="shared" si="85"/>
        <v>0</v>
      </c>
      <c r="E291" s="35">
        <f>IF($D291&lt;0.1,0,-PPMT(+C291/12,+B291-J291,Premisas!$C$5-J291,I291))</f>
        <v>0</v>
      </c>
      <c r="F291" s="35">
        <f t="shared" si="82"/>
        <v>0</v>
      </c>
      <c r="G291" s="36">
        <f t="shared" si="83"/>
        <v>0</v>
      </c>
      <c r="H291" s="37"/>
      <c r="I291" s="30">
        <f>D291</f>
        <v>0</v>
      </c>
      <c r="J291" s="31">
        <f>B290</f>
        <v>288</v>
      </c>
    </row>
    <row r="292" spans="2:10" ht="12.75">
      <c r="B292" s="38">
        <f t="shared" si="84"/>
        <v>290</v>
      </c>
      <c r="C292" s="39">
        <f aca="true" t="shared" si="92" ref="C292:C302">+C291</f>
        <v>0.0254</v>
      </c>
      <c r="D292" s="22">
        <f t="shared" si="85"/>
        <v>0</v>
      </c>
      <c r="E292" s="37">
        <f>IF($D292&lt;0.1,0,-PPMT(+C292/12,+B292-J292,Premisas!$C$5-J292,I292))</f>
        <v>0</v>
      </c>
      <c r="F292" s="37">
        <f t="shared" si="82"/>
        <v>0</v>
      </c>
      <c r="G292" s="40">
        <f t="shared" si="83"/>
        <v>0</v>
      </c>
      <c r="H292" s="37"/>
      <c r="I292" s="30">
        <f aca="true" t="shared" si="93" ref="I292:I302">I291</f>
        <v>0</v>
      </c>
      <c r="J292" s="31">
        <f aca="true" t="shared" si="94" ref="J292:J302">J291</f>
        <v>288</v>
      </c>
    </row>
    <row r="293" spans="2:10" ht="12.75">
      <c r="B293" s="38">
        <f t="shared" si="84"/>
        <v>291</v>
      </c>
      <c r="C293" s="39">
        <f t="shared" si="92"/>
        <v>0.0254</v>
      </c>
      <c r="D293" s="22">
        <f t="shared" si="85"/>
        <v>0</v>
      </c>
      <c r="E293" s="37">
        <f>IF($D293&lt;0.1,0,-PPMT(+C293/12,+B293-J293,Premisas!$C$5-J293,I293))</f>
        <v>0</v>
      </c>
      <c r="F293" s="37">
        <f t="shared" si="82"/>
        <v>0</v>
      </c>
      <c r="G293" s="40">
        <f t="shared" si="83"/>
        <v>0</v>
      </c>
      <c r="H293" s="37"/>
      <c r="I293" s="30">
        <f t="shared" si="93"/>
        <v>0</v>
      </c>
      <c r="J293" s="31">
        <f t="shared" si="94"/>
        <v>288</v>
      </c>
    </row>
    <row r="294" spans="2:10" ht="12.75">
      <c r="B294" s="38">
        <f t="shared" si="84"/>
        <v>292</v>
      </c>
      <c r="C294" s="39">
        <f t="shared" si="92"/>
        <v>0.0254</v>
      </c>
      <c r="D294" s="22">
        <f t="shared" si="85"/>
        <v>0</v>
      </c>
      <c r="E294" s="37">
        <f>IF($D294&lt;0.1,0,-PPMT(+C294/12,+B294-J294,Premisas!$C$5-J294,I294))</f>
        <v>0</v>
      </c>
      <c r="F294" s="37">
        <f t="shared" si="82"/>
        <v>0</v>
      </c>
      <c r="G294" s="40">
        <f t="shared" si="83"/>
        <v>0</v>
      </c>
      <c r="H294" s="37"/>
      <c r="I294" s="30">
        <f t="shared" si="93"/>
        <v>0</v>
      </c>
      <c r="J294" s="31">
        <f t="shared" si="94"/>
        <v>288</v>
      </c>
    </row>
    <row r="295" spans="2:10" ht="12.75">
      <c r="B295" s="38">
        <f t="shared" si="84"/>
        <v>293</v>
      </c>
      <c r="C295" s="39">
        <f t="shared" si="92"/>
        <v>0.0254</v>
      </c>
      <c r="D295" s="22">
        <f t="shared" si="85"/>
        <v>0</v>
      </c>
      <c r="E295" s="37">
        <f>IF($D295&lt;0.1,0,-PPMT(+C295/12,+B295-J295,Premisas!$C$5-J295,I295))</f>
        <v>0</v>
      </c>
      <c r="F295" s="37">
        <f t="shared" si="82"/>
        <v>0</v>
      </c>
      <c r="G295" s="40">
        <f t="shared" si="83"/>
        <v>0</v>
      </c>
      <c r="H295" s="37"/>
      <c r="I295" s="30">
        <f t="shared" si="93"/>
        <v>0</v>
      </c>
      <c r="J295" s="31">
        <f t="shared" si="94"/>
        <v>288</v>
      </c>
    </row>
    <row r="296" spans="2:10" ht="12.75">
      <c r="B296" s="38">
        <f t="shared" si="84"/>
        <v>294</v>
      </c>
      <c r="C296" s="39">
        <f t="shared" si="92"/>
        <v>0.0254</v>
      </c>
      <c r="D296" s="22">
        <f t="shared" si="85"/>
        <v>0</v>
      </c>
      <c r="E296" s="37">
        <f>IF($D296&lt;0.1,0,-PPMT(+C296/12,+B296-J296,Premisas!$C$5-J296,I296))</f>
        <v>0</v>
      </c>
      <c r="F296" s="37">
        <f t="shared" si="82"/>
        <v>0</v>
      </c>
      <c r="G296" s="40">
        <f t="shared" si="83"/>
        <v>0</v>
      </c>
      <c r="H296" s="37"/>
      <c r="I296" s="30">
        <f t="shared" si="93"/>
        <v>0</v>
      </c>
      <c r="J296" s="31">
        <f t="shared" si="94"/>
        <v>288</v>
      </c>
    </row>
    <row r="297" spans="2:10" ht="12.75">
      <c r="B297" s="38">
        <f t="shared" si="84"/>
        <v>295</v>
      </c>
      <c r="C297" s="39">
        <f t="shared" si="92"/>
        <v>0.0254</v>
      </c>
      <c r="D297" s="22">
        <f t="shared" si="85"/>
        <v>0</v>
      </c>
      <c r="E297" s="37">
        <f>IF($D297&lt;0.1,0,-PPMT(+C297/12,+B297-J297,Premisas!$C$5-J297,I297))</f>
        <v>0</v>
      </c>
      <c r="F297" s="37">
        <f t="shared" si="82"/>
        <v>0</v>
      </c>
      <c r="G297" s="40">
        <f t="shared" si="83"/>
        <v>0</v>
      </c>
      <c r="H297" s="37"/>
      <c r="I297" s="30">
        <f t="shared" si="93"/>
        <v>0</v>
      </c>
      <c r="J297" s="31">
        <f t="shared" si="94"/>
        <v>288</v>
      </c>
    </row>
    <row r="298" spans="2:10" ht="12.75">
      <c r="B298" s="38">
        <f t="shared" si="84"/>
        <v>296</v>
      </c>
      <c r="C298" s="39">
        <f t="shared" si="92"/>
        <v>0.0254</v>
      </c>
      <c r="D298" s="22">
        <f t="shared" si="85"/>
        <v>0</v>
      </c>
      <c r="E298" s="37">
        <f>IF($D298&lt;0.1,0,-PPMT(+C298/12,+B298-J298,Premisas!$C$5-J298,I298))</f>
        <v>0</v>
      </c>
      <c r="F298" s="37">
        <f t="shared" si="82"/>
        <v>0</v>
      </c>
      <c r="G298" s="40">
        <f t="shared" si="83"/>
        <v>0</v>
      </c>
      <c r="H298" s="37"/>
      <c r="I298" s="30">
        <f t="shared" si="93"/>
        <v>0</v>
      </c>
      <c r="J298" s="31">
        <f t="shared" si="94"/>
        <v>288</v>
      </c>
    </row>
    <row r="299" spans="2:10" ht="12.75">
      <c r="B299" s="38">
        <f t="shared" si="84"/>
        <v>297</v>
      </c>
      <c r="C299" s="39">
        <f t="shared" si="92"/>
        <v>0.0254</v>
      </c>
      <c r="D299" s="22">
        <f t="shared" si="85"/>
        <v>0</v>
      </c>
      <c r="E299" s="37">
        <f>IF($D299&lt;0.1,0,-PPMT(+C299/12,+B299-J299,Premisas!$C$5-J299,I299))</f>
        <v>0</v>
      </c>
      <c r="F299" s="37">
        <f t="shared" si="82"/>
        <v>0</v>
      </c>
      <c r="G299" s="40">
        <f t="shared" si="83"/>
        <v>0</v>
      </c>
      <c r="H299" s="37"/>
      <c r="I299" s="30">
        <f t="shared" si="93"/>
        <v>0</v>
      </c>
      <c r="J299" s="31">
        <f t="shared" si="94"/>
        <v>288</v>
      </c>
    </row>
    <row r="300" spans="2:10" ht="12.75">
      <c r="B300" s="38">
        <f t="shared" si="84"/>
        <v>298</v>
      </c>
      <c r="C300" s="39">
        <f t="shared" si="92"/>
        <v>0.0254</v>
      </c>
      <c r="D300" s="22">
        <f t="shared" si="85"/>
        <v>0</v>
      </c>
      <c r="E300" s="37">
        <f>IF($D300&lt;0.1,0,-PPMT(+C300/12,+B300-J300,Premisas!$C$5-J300,I300))</f>
        <v>0</v>
      </c>
      <c r="F300" s="37">
        <f t="shared" si="82"/>
        <v>0</v>
      </c>
      <c r="G300" s="40">
        <f t="shared" si="83"/>
        <v>0</v>
      </c>
      <c r="H300" s="37"/>
      <c r="I300" s="30">
        <f t="shared" si="93"/>
        <v>0</v>
      </c>
      <c r="J300" s="31">
        <f t="shared" si="94"/>
        <v>288</v>
      </c>
    </row>
    <row r="301" spans="2:10" ht="12.75">
      <c r="B301" s="38">
        <f t="shared" si="84"/>
        <v>299</v>
      </c>
      <c r="C301" s="39">
        <f t="shared" si="92"/>
        <v>0.0254</v>
      </c>
      <c r="D301" s="22">
        <f t="shared" si="85"/>
        <v>0</v>
      </c>
      <c r="E301" s="37">
        <f>IF($D301&lt;0.1,0,-PPMT(+C301/12,+B301-J301,Premisas!$C$5-J301,I301))</f>
        <v>0</v>
      </c>
      <c r="F301" s="37">
        <f t="shared" si="82"/>
        <v>0</v>
      </c>
      <c r="G301" s="40">
        <f t="shared" si="83"/>
        <v>0</v>
      </c>
      <c r="H301" s="37"/>
      <c r="I301" s="30">
        <f t="shared" si="93"/>
        <v>0</v>
      </c>
      <c r="J301" s="31">
        <f t="shared" si="94"/>
        <v>288</v>
      </c>
    </row>
    <row r="302" spans="2:10" ht="12.75">
      <c r="B302" s="41">
        <f t="shared" si="84"/>
        <v>300</v>
      </c>
      <c r="C302" s="42">
        <f t="shared" si="92"/>
        <v>0.0254</v>
      </c>
      <c r="D302" s="26">
        <f t="shared" si="85"/>
        <v>0</v>
      </c>
      <c r="E302" s="43">
        <f>IF($D302&lt;0.1,0,-PPMT(+C302/12,+B302-J302,Premisas!$C$5-J302,I302))</f>
        <v>0</v>
      </c>
      <c r="F302" s="43">
        <f t="shared" si="82"/>
        <v>0</v>
      </c>
      <c r="G302" s="44">
        <f t="shared" si="83"/>
        <v>0</v>
      </c>
      <c r="H302" s="37"/>
      <c r="I302" s="30">
        <f t="shared" si="93"/>
        <v>0</v>
      </c>
      <c r="J302" s="31">
        <f t="shared" si="94"/>
        <v>288</v>
      </c>
    </row>
    <row r="303" spans="2:10" ht="12.75">
      <c r="B303" s="33">
        <f t="shared" si="84"/>
        <v>301</v>
      </c>
      <c r="C303" s="45">
        <f>'Manteniendo amortización inicia'!C303</f>
        <v>0.0254</v>
      </c>
      <c r="D303" s="16">
        <f t="shared" si="85"/>
        <v>0</v>
      </c>
      <c r="E303" s="35">
        <f>IF($D303&lt;0.1,0,-PPMT(+C303/12,+B303-J303,Premisas!$C$5-J303,I303))</f>
        <v>0</v>
      </c>
      <c r="F303" s="35">
        <f t="shared" si="82"/>
        <v>0</v>
      </c>
      <c r="G303" s="36">
        <f t="shared" si="83"/>
        <v>0</v>
      </c>
      <c r="H303" s="37"/>
      <c r="I303" s="30">
        <f>D303</f>
        <v>0</v>
      </c>
      <c r="J303" s="31">
        <f>B302</f>
        <v>300</v>
      </c>
    </row>
    <row r="304" spans="2:10" ht="12.75">
      <c r="B304" s="38">
        <f t="shared" si="84"/>
        <v>302</v>
      </c>
      <c r="C304" s="39">
        <f aca="true" t="shared" si="95" ref="C304:C314">+C303</f>
        <v>0.0254</v>
      </c>
      <c r="D304" s="22">
        <f t="shared" si="85"/>
        <v>0</v>
      </c>
      <c r="E304" s="37">
        <f>IF($D304&lt;0.1,0,-PPMT(+C304/12,+B304-J304,Premisas!$C$5-J304,I304))</f>
        <v>0</v>
      </c>
      <c r="F304" s="37">
        <f t="shared" si="82"/>
        <v>0</v>
      </c>
      <c r="G304" s="40">
        <f t="shared" si="83"/>
        <v>0</v>
      </c>
      <c r="H304" s="37"/>
      <c r="I304" s="30">
        <f aca="true" t="shared" si="96" ref="I304:I314">I303</f>
        <v>0</v>
      </c>
      <c r="J304" s="31">
        <f aca="true" t="shared" si="97" ref="J304:J314">J303</f>
        <v>300</v>
      </c>
    </row>
    <row r="305" spans="2:10" ht="12.75">
      <c r="B305" s="38">
        <f t="shared" si="84"/>
        <v>303</v>
      </c>
      <c r="C305" s="39">
        <f t="shared" si="95"/>
        <v>0.0254</v>
      </c>
      <c r="D305" s="22">
        <f t="shared" si="85"/>
        <v>0</v>
      </c>
      <c r="E305" s="37">
        <f>IF($D305&lt;0.1,0,-PPMT(+C305/12,+B305-J305,Premisas!$C$5-J305,I305))</f>
        <v>0</v>
      </c>
      <c r="F305" s="37">
        <f t="shared" si="82"/>
        <v>0</v>
      </c>
      <c r="G305" s="40">
        <f t="shared" si="83"/>
        <v>0</v>
      </c>
      <c r="H305" s="37"/>
      <c r="I305" s="30">
        <f t="shared" si="96"/>
        <v>0</v>
      </c>
      <c r="J305" s="31">
        <f t="shared" si="97"/>
        <v>300</v>
      </c>
    </row>
    <row r="306" spans="2:10" ht="12.75">
      <c r="B306" s="38">
        <f t="shared" si="84"/>
        <v>304</v>
      </c>
      <c r="C306" s="39">
        <f t="shared" si="95"/>
        <v>0.0254</v>
      </c>
      <c r="D306" s="22">
        <f t="shared" si="85"/>
        <v>0</v>
      </c>
      <c r="E306" s="37">
        <f>IF($D306&lt;0.1,0,-PPMT(+C306/12,+B306-J306,Premisas!$C$5-J306,I306))</f>
        <v>0</v>
      </c>
      <c r="F306" s="37">
        <f t="shared" si="82"/>
        <v>0</v>
      </c>
      <c r="G306" s="40">
        <f t="shared" si="83"/>
        <v>0</v>
      </c>
      <c r="H306" s="37"/>
      <c r="I306" s="30">
        <f t="shared" si="96"/>
        <v>0</v>
      </c>
      <c r="J306" s="31">
        <f t="shared" si="97"/>
        <v>300</v>
      </c>
    </row>
    <row r="307" spans="2:10" ht="12.75">
      <c r="B307" s="38">
        <f t="shared" si="84"/>
        <v>305</v>
      </c>
      <c r="C307" s="39">
        <f t="shared" si="95"/>
        <v>0.0254</v>
      </c>
      <c r="D307" s="22">
        <f t="shared" si="85"/>
        <v>0</v>
      </c>
      <c r="E307" s="37">
        <f>IF($D307&lt;0.1,0,-PPMT(+C307/12,+B307-J307,Premisas!$C$5-J307,I307))</f>
        <v>0</v>
      </c>
      <c r="F307" s="37">
        <f t="shared" si="82"/>
        <v>0</v>
      </c>
      <c r="G307" s="40">
        <f t="shared" si="83"/>
        <v>0</v>
      </c>
      <c r="H307" s="37"/>
      <c r="I307" s="30">
        <f t="shared" si="96"/>
        <v>0</v>
      </c>
      <c r="J307" s="31">
        <f t="shared" si="97"/>
        <v>300</v>
      </c>
    </row>
    <row r="308" spans="2:10" ht="12.75">
      <c r="B308" s="38">
        <f t="shared" si="84"/>
        <v>306</v>
      </c>
      <c r="C308" s="39">
        <f t="shared" si="95"/>
        <v>0.0254</v>
      </c>
      <c r="D308" s="22">
        <f t="shared" si="85"/>
        <v>0</v>
      </c>
      <c r="E308" s="37">
        <f>IF($D308&lt;0.1,0,-PPMT(+C308/12,+B308-J308,Premisas!$C$5-J308,I308))</f>
        <v>0</v>
      </c>
      <c r="F308" s="37">
        <f t="shared" si="82"/>
        <v>0</v>
      </c>
      <c r="G308" s="40">
        <f t="shared" si="83"/>
        <v>0</v>
      </c>
      <c r="H308" s="37"/>
      <c r="I308" s="30">
        <f t="shared" si="96"/>
        <v>0</v>
      </c>
      <c r="J308" s="31">
        <f t="shared" si="97"/>
        <v>300</v>
      </c>
    </row>
    <row r="309" spans="2:10" ht="12.75">
      <c r="B309" s="38">
        <f t="shared" si="84"/>
        <v>307</v>
      </c>
      <c r="C309" s="39">
        <f t="shared" si="95"/>
        <v>0.0254</v>
      </c>
      <c r="D309" s="22">
        <f t="shared" si="85"/>
        <v>0</v>
      </c>
      <c r="E309" s="37">
        <f>IF($D309&lt;0.1,0,-PPMT(+C309/12,+B309-J309,Premisas!$C$5-J309,I309))</f>
        <v>0</v>
      </c>
      <c r="F309" s="37">
        <f t="shared" si="82"/>
        <v>0</v>
      </c>
      <c r="G309" s="40">
        <f t="shared" si="83"/>
        <v>0</v>
      </c>
      <c r="H309" s="37"/>
      <c r="I309" s="30">
        <f t="shared" si="96"/>
        <v>0</v>
      </c>
      <c r="J309" s="31">
        <f t="shared" si="97"/>
        <v>300</v>
      </c>
    </row>
    <row r="310" spans="2:10" ht="12.75">
      <c r="B310" s="38">
        <f t="shared" si="84"/>
        <v>308</v>
      </c>
      <c r="C310" s="39">
        <f t="shared" si="95"/>
        <v>0.0254</v>
      </c>
      <c r="D310" s="22">
        <f t="shared" si="85"/>
        <v>0</v>
      </c>
      <c r="E310" s="37">
        <f>IF($D310&lt;0.1,0,-PPMT(+C310/12,+B310-J310,Premisas!$C$5-J310,I310))</f>
        <v>0</v>
      </c>
      <c r="F310" s="37">
        <f t="shared" si="82"/>
        <v>0</v>
      </c>
      <c r="G310" s="40">
        <f t="shared" si="83"/>
        <v>0</v>
      </c>
      <c r="H310" s="37"/>
      <c r="I310" s="30">
        <f t="shared" si="96"/>
        <v>0</v>
      </c>
      <c r="J310" s="31">
        <f t="shared" si="97"/>
        <v>300</v>
      </c>
    </row>
    <row r="311" spans="2:10" ht="12.75">
      <c r="B311" s="38">
        <f t="shared" si="84"/>
        <v>309</v>
      </c>
      <c r="C311" s="39">
        <f t="shared" si="95"/>
        <v>0.0254</v>
      </c>
      <c r="D311" s="22">
        <f t="shared" si="85"/>
        <v>0</v>
      </c>
      <c r="E311" s="37">
        <f>IF($D311&lt;0.1,0,-PPMT(+C311/12,+B311-J311,Premisas!$C$5-J311,I311))</f>
        <v>0</v>
      </c>
      <c r="F311" s="37">
        <f t="shared" si="82"/>
        <v>0</v>
      </c>
      <c r="G311" s="40">
        <f t="shared" si="83"/>
        <v>0</v>
      </c>
      <c r="H311" s="37"/>
      <c r="I311" s="30">
        <f t="shared" si="96"/>
        <v>0</v>
      </c>
      <c r="J311" s="31">
        <f t="shared" si="97"/>
        <v>300</v>
      </c>
    </row>
    <row r="312" spans="2:10" ht="12.75">
      <c r="B312" s="38">
        <f t="shared" si="84"/>
        <v>310</v>
      </c>
      <c r="C312" s="39">
        <f t="shared" si="95"/>
        <v>0.0254</v>
      </c>
      <c r="D312" s="22">
        <f t="shared" si="85"/>
        <v>0</v>
      </c>
      <c r="E312" s="37">
        <f>IF($D312&lt;0.1,0,-PPMT(+C312/12,+B312-J312,Premisas!$C$5-J312,I312))</f>
        <v>0</v>
      </c>
      <c r="F312" s="37">
        <f t="shared" si="82"/>
        <v>0</v>
      </c>
      <c r="G312" s="40">
        <f t="shared" si="83"/>
        <v>0</v>
      </c>
      <c r="H312" s="37"/>
      <c r="I312" s="30">
        <f t="shared" si="96"/>
        <v>0</v>
      </c>
      <c r="J312" s="31">
        <f t="shared" si="97"/>
        <v>300</v>
      </c>
    </row>
    <row r="313" spans="2:10" ht="12.75">
      <c r="B313" s="38">
        <f t="shared" si="84"/>
        <v>311</v>
      </c>
      <c r="C313" s="39">
        <f t="shared" si="95"/>
        <v>0.0254</v>
      </c>
      <c r="D313" s="22">
        <f t="shared" si="85"/>
        <v>0</v>
      </c>
      <c r="E313" s="37">
        <f>IF($D313&lt;0.1,0,-PPMT(+C313/12,+B313-J313,Premisas!$C$5-J313,I313))</f>
        <v>0</v>
      </c>
      <c r="F313" s="37">
        <f t="shared" si="82"/>
        <v>0</v>
      </c>
      <c r="G313" s="40">
        <f t="shared" si="83"/>
        <v>0</v>
      </c>
      <c r="H313" s="37"/>
      <c r="I313" s="30">
        <f t="shared" si="96"/>
        <v>0</v>
      </c>
      <c r="J313" s="31">
        <f t="shared" si="97"/>
        <v>300</v>
      </c>
    </row>
    <row r="314" spans="2:10" ht="12.75">
      <c r="B314" s="41">
        <f t="shared" si="84"/>
        <v>312</v>
      </c>
      <c r="C314" s="42">
        <f t="shared" si="95"/>
        <v>0.0254</v>
      </c>
      <c r="D314" s="26">
        <f t="shared" si="85"/>
        <v>0</v>
      </c>
      <c r="E314" s="43">
        <f>IF($D314&lt;0.1,0,-PPMT(+C314/12,+B314-J314,Premisas!$C$5-J314,I314))</f>
        <v>0</v>
      </c>
      <c r="F314" s="43">
        <f t="shared" si="82"/>
        <v>0</v>
      </c>
      <c r="G314" s="44">
        <f t="shared" si="83"/>
        <v>0</v>
      </c>
      <c r="H314" s="37"/>
      <c r="I314" s="30">
        <f t="shared" si="96"/>
        <v>0</v>
      </c>
      <c r="J314" s="31">
        <f t="shared" si="97"/>
        <v>300</v>
      </c>
    </row>
    <row r="315" spans="2:10" ht="12.75">
      <c r="B315" s="33">
        <f t="shared" si="84"/>
        <v>313</v>
      </c>
      <c r="C315" s="45">
        <f>'Manteniendo amortización inicia'!C315</f>
        <v>0.0254</v>
      </c>
      <c r="D315" s="16">
        <f t="shared" si="85"/>
        <v>0</v>
      </c>
      <c r="E315" s="35">
        <f>IF($D315&lt;0.1,0,-PPMT(+C315/12,+B315-J315,Premisas!$C$5-J315,I315))</f>
        <v>0</v>
      </c>
      <c r="F315" s="35">
        <f t="shared" si="82"/>
        <v>0</v>
      </c>
      <c r="G315" s="36">
        <f t="shared" si="83"/>
        <v>0</v>
      </c>
      <c r="H315" s="37"/>
      <c r="I315" s="30">
        <f>D315</f>
        <v>0</v>
      </c>
      <c r="J315" s="31">
        <f>B314</f>
        <v>312</v>
      </c>
    </row>
    <row r="316" spans="2:10" ht="12.75">
      <c r="B316" s="38">
        <f t="shared" si="84"/>
        <v>314</v>
      </c>
      <c r="C316" s="39">
        <f aca="true" t="shared" si="98" ref="C316:C326">+C315</f>
        <v>0.0254</v>
      </c>
      <c r="D316" s="22">
        <f t="shared" si="85"/>
        <v>0</v>
      </c>
      <c r="E316" s="37">
        <f>IF($D316&lt;0.1,0,-PPMT(+C316/12,+B316-J316,Premisas!$C$5-J316,I316))</f>
        <v>0</v>
      </c>
      <c r="F316" s="37">
        <f t="shared" si="82"/>
        <v>0</v>
      </c>
      <c r="G316" s="40">
        <f t="shared" si="83"/>
        <v>0</v>
      </c>
      <c r="H316" s="37"/>
      <c r="I316" s="30">
        <f aca="true" t="shared" si="99" ref="I316:I326">I315</f>
        <v>0</v>
      </c>
      <c r="J316" s="31">
        <f aca="true" t="shared" si="100" ref="J316:J326">J315</f>
        <v>312</v>
      </c>
    </row>
    <row r="317" spans="2:10" ht="12.75">
      <c r="B317" s="38">
        <f t="shared" si="84"/>
        <v>315</v>
      </c>
      <c r="C317" s="39">
        <f t="shared" si="98"/>
        <v>0.0254</v>
      </c>
      <c r="D317" s="22">
        <f t="shared" si="85"/>
        <v>0</v>
      </c>
      <c r="E317" s="37">
        <f>IF($D317&lt;0.1,0,-PPMT(+C317/12,+B317-J317,Premisas!$C$5-J317,I317))</f>
        <v>0</v>
      </c>
      <c r="F317" s="37">
        <f t="shared" si="82"/>
        <v>0</v>
      </c>
      <c r="G317" s="40">
        <f t="shared" si="83"/>
        <v>0</v>
      </c>
      <c r="H317" s="37"/>
      <c r="I317" s="30">
        <f t="shared" si="99"/>
        <v>0</v>
      </c>
      <c r="J317" s="31">
        <f t="shared" si="100"/>
        <v>312</v>
      </c>
    </row>
    <row r="318" spans="2:10" ht="12.75">
      <c r="B318" s="38">
        <f t="shared" si="84"/>
        <v>316</v>
      </c>
      <c r="C318" s="39">
        <f t="shared" si="98"/>
        <v>0.0254</v>
      </c>
      <c r="D318" s="22">
        <f t="shared" si="85"/>
        <v>0</v>
      </c>
      <c r="E318" s="37">
        <f>IF($D318&lt;0.1,0,-PPMT(+C318/12,+B318-J318,Premisas!$C$5-J318,I318))</f>
        <v>0</v>
      </c>
      <c r="F318" s="37">
        <f t="shared" si="82"/>
        <v>0</v>
      </c>
      <c r="G318" s="40">
        <f t="shared" si="83"/>
        <v>0</v>
      </c>
      <c r="H318" s="37"/>
      <c r="I318" s="30">
        <f t="shared" si="99"/>
        <v>0</v>
      </c>
      <c r="J318" s="31">
        <f t="shared" si="100"/>
        <v>312</v>
      </c>
    </row>
    <row r="319" spans="2:10" ht="12.75">
      <c r="B319" s="38">
        <f t="shared" si="84"/>
        <v>317</v>
      </c>
      <c r="C319" s="39">
        <f t="shared" si="98"/>
        <v>0.0254</v>
      </c>
      <c r="D319" s="22">
        <f t="shared" si="85"/>
        <v>0</v>
      </c>
      <c r="E319" s="37">
        <f>IF($D319&lt;0.1,0,-PPMT(+C319/12,+B319-J319,Premisas!$C$5-J319,I319))</f>
        <v>0</v>
      </c>
      <c r="F319" s="37">
        <f t="shared" si="82"/>
        <v>0</v>
      </c>
      <c r="G319" s="40">
        <f t="shared" si="83"/>
        <v>0</v>
      </c>
      <c r="H319" s="37"/>
      <c r="I319" s="30">
        <f t="shared" si="99"/>
        <v>0</v>
      </c>
      <c r="J319" s="31">
        <f t="shared" si="100"/>
        <v>312</v>
      </c>
    </row>
    <row r="320" spans="2:10" ht="12.75">
      <c r="B320" s="38">
        <f t="shared" si="84"/>
        <v>318</v>
      </c>
      <c r="C320" s="39">
        <f t="shared" si="98"/>
        <v>0.0254</v>
      </c>
      <c r="D320" s="22">
        <f t="shared" si="85"/>
        <v>0</v>
      </c>
      <c r="E320" s="37">
        <f>IF($D320&lt;0.1,0,-PPMT(+C320/12,+B320-J320,Premisas!$C$5-J320,I320))</f>
        <v>0</v>
      </c>
      <c r="F320" s="37">
        <f t="shared" si="82"/>
        <v>0</v>
      </c>
      <c r="G320" s="40">
        <f t="shared" si="83"/>
        <v>0</v>
      </c>
      <c r="H320" s="37"/>
      <c r="I320" s="30">
        <f t="shared" si="99"/>
        <v>0</v>
      </c>
      <c r="J320" s="31">
        <f t="shared" si="100"/>
        <v>312</v>
      </c>
    </row>
    <row r="321" spans="2:10" ht="12.75">
      <c r="B321" s="38">
        <f t="shared" si="84"/>
        <v>319</v>
      </c>
      <c r="C321" s="39">
        <f t="shared" si="98"/>
        <v>0.0254</v>
      </c>
      <c r="D321" s="22">
        <f t="shared" si="85"/>
        <v>0</v>
      </c>
      <c r="E321" s="37">
        <f>IF($D321&lt;0.1,0,-PPMT(+C321/12,+B321-J321,Premisas!$C$5-J321,I321))</f>
        <v>0</v>
      </c>
      <c r="F321" s="37">
        <f t="shared" si="82"/>
        <v>0</v>
      </c>
      <c r="G321" s="40">
        <f t="shared" si="83"/>
        <v>0</v>
      </c>
      <c r="H321" s="37"/>
      <c r="I321" s="30">
        <f t="shared" si="99"/>
        <v>0</v>
      </c>
      <c r="J321" s="31">
        <f t="shared" si="100"/>
        <v>312</v>
      </c>
    </row>
    <row r="322" spans="2:10" ht="12.75">
      <c r="B322" s="38">
        <f t="shared" si="84"/>
        <v>320</v>
      </c>
      <c r="C322" s="39">
        <f t="shared" si="98"/>
        <v>0.0254</v>
      </c>
      <c r="D322" s="22">
        <f t="shared" si="85"/>
        <v>0</v>
      </c>
      <c r="E322" s="37">
        <f>IF($D322&lt;0.1,0,-PPMT(+C322/12,+B322-J322,Premisas!$C$5-J322,I322))</f>
        <v>0</v>
      </c>
      <c r="F322" s="37">
        <f t="shared" si="82"/>
        <v>0</v>
      </c>
      <c r="G322" s="40">
        <f t="shared" si="83"/>
        <v>0</v>
      </c>
      <c r="H322" s="37"/>
      <c r="I322" s="30">
        <f t="shared" si="99"/>
        <v>0</v>
      </c>
      <c r="J322" s="31">
        <f t="shared" si="100"/>
        <v>312</v>
      </c>
    </row>
    <row r="323" spans="2:10" ht="12.75">
      <c r="B323" s="38">
        <f t="shared" si="84"/>
        <v>321</v>
      </c>
      <c r="C323" s="39">
        <f t="shared" si="98"/>
        <v>0.0254</v>
      </c>
      <c r="D323" s="22">
        <f t="shared" si="85"/>
        <v>0</v>
      </c>
      <c r="E323" s="37">
        <f>IF($D323&lt;0.1,0,-PPMT(+C323/12,+B323-J323,Premisas!$C$5-J323,I323))</f>
        <v>0</v>
      </c>
      <c r="F323" s="37">
        <f aca="true" t="shared" si="101" ref="F323:F386">D323*C323/12</f>
        <v>0</v>
      </c>
      <c r="G323" s="40">
        <f aca="true" t="shared" si="102" ref="G323:G386">E323+F323</f>
        <v>0</v>
      </c>
      <c r="H323" s="37"/>
      <c r="I323" s="30">
        <f t="shared" si="99"/>
        <v>0</v>
      </c>
      <c r="J323" s="31">
        <f t="shared" si="100"/>
        <v>312</v>
      </c>
    </row>
    <row r="324" spans="2:10" ht="12.75">
      <c r="B324" s="38">
        <f aca="true" t="shared" si="103" ref="B324:B387">+B323+1</f>
        <v>322</v>
      </c>
      <c r="C324" s="39">
        <f t="shared" si="98"/>
        <v>0.0254</v>
      </c>
      <c r="D324" s="22">
        <f aca="true" t="shared" si="104" ref="D324:D387">+D323-E323</f>
        <v>0</v>
      </c>
      <c r="E324" s="37">
        <f>IF($D324&lt;0.1,0,-PPMT(+C324/12,+B324-J324,Premisas!$C$5-J324,I324))</f>
        <v>0</v>
      </c>
      <c r="F324" s="37">
        <f t="shared" si="101"/>
        <v>0</v>
      </c>
      <c r="G324" s="40">
        <f t="shared" si="102"/>
        <v>0</v>
      </c>
      <c r="H324" s="37"/>
      <c r="I324" s="30">
        <f t="shared" si="99"/>
        <v>0</v>
      </c>
      <c r="J324" s="31">
        <f t="shared" si="100"/>
        <v>312</v>
      </c>
    </row>
    <row r="325" spans="2:10" ht="12.75">
      <c r="B325" s="38">
        <f t="shared" si="103"/>
        <v>323</v>
      </c>
      <c r="C325" s="39">
        <f t="shared" si="98"/>
        <v>0.0254</v>
      </c>
      <c r="D325" s="22">
        <f t="shared" si="104"/>
        <v>0</v>
      </c>
      <c r="E325" s="37">
        <f>IF($D325&lt;0.1,0,-PPMT(+C325/12,+B325-J325,Premisas!$C$5-J325,I325))</f>
        <v>0</v>
      </c>
      <c r="F325" s="37">
        <f t="shared" si="101"/>
        <v>0</v>
      </c>
      <c r="G325" s="40">
        <f t="shared" si="102"/>
        <v>0</v>
      </c>
      <c r="H325" s="37"/>
      <c r="I325" s="30">
        <f t="shared" si="99"/>
        <v>0</v>
      </c>
      <c r="J325" s="31">
        <f t="shared" si="100"/>
        <v>312</v>
      </c>
    </row>
    <row r="326" spans="2:10" ht="12.75">
      <c r="B326" s="41">
        <f t="shared" si="103"/>
        <v>324</v>
      </c>
      <c r="C326" s="42">
        <f t="shared" si="98"/>
        <v>0.0254</v>
      </c>
      <c r="D326" s="26">
        <f t="shared" si="104"/>
        <v>0</v>
      </c>
      <c r="E326" s="43">
        <f>IF($D326&lt;0.1,0,-PPMT(+C326/12,+B326-J326,Premisas!$C$5-J326,I326))</f>
        <v>0</v>
      </c>
      <c r="F326" s="43">
        <f t="shared" si="101"/>
        <v>0</v>
      </c>
      <c r="G326" s="44">
        <f t="shared" si="102"/>
        <v>0</v>
      </c>
      <c r="H326" s="37"/>
      <c r="I326" s="30">
        <f t="shared" si="99"/>
        <v>0</v>
      </c>
      <c r="J326" s="31">
        <f t="shared" si="100"/>
        <v>312</v>
      </c>
    </row>
    <row r="327" spans="2:10" ht="12.75">
      <c r="B327" s="33">
        <f t="shared" si="103"/>
        <v>325</v>
      </c>
      <c r="C327" s="45">
        <f>'Manteniendo amortización inicia'!C327</f>
        <v>0.0254</v>
      </c>
      <c r="D327" s="16">
        <f t="shared" si="104"/>
        <v>0</v>
      </c>
      <c r="E327" s="35">
        <f>IF($D327&lt;0.1,0,-PPMT(+C327/12,+B327-J327,Premisas!$C$5-J327,I327))</f>
        <v>0</v>
      </c>
      <c r="F327" s="35">
        <f t="shared" si="101"/>
        <v>0</v>
      </c>
      <c r="G327" s="36">
        <f t="shared" si="102"/>
        <v>0</v>
      </c>
      <c r="H327" s="37"/>
      <c r="I327" s="30">
        <f>D327</f>
        <v>0</v>
      </c>
      <c r="J327" s="31">
        <f>B326</f>
        <v>324</v>
      </c>
    </row>
    <row r="328" spans="2:10" ht="12.75">
      <c r="B328" s="38">
        <f t="shared" si="103"/>
        <v>326</v>
      </c>
      <c r="C328" s="39">
        <f aca="true" t="shared" si="105" ref="C328:C338">+C327</f>
        <v>0.0254</v>
      </c>
      <c r="D328" s="22">
        <f t="shared" si="104"/>
        <v>0</v>
      </c>
      <c r="E328" s="37">
        <f>IF($D328&lt;0.1,0,-PPMT(+C328/12,+B328-J328,Premisas!$C$5-J328,I328))</f>
        <v>0</v>
      </c>
      <c r="F328" s="37">
        <f t="shared" si="101"/>
        <v>0</v>
      </c>
      <c r="G328" s="40">
        <f t="shared" si="102"/>
        <v>0</v>
      </c>
      <c r="H328" s="37"/>
      <c r="I328" s="30">
        <f aca="true" t="shared" si="106" ref="I328:I338">I327</f>
        <v>0</v>
      </c>
      <c r="J328" s="31">
        <f aca="true" t="shared" si="107" ref="J328:J338">J327</f>
        <v>324</v>
      </c>
    </row>
    <row r="329" spans="2:10" ht="12.75">
      <c r="B329" s="38">
        <f t="shared" si="103"/>
        <v>327</v>
      </c>
      <c r="C329" s="39">
        <f t="shared" si="105"/>
        <v>0.0254</v>
      </c>
      <c r="D329" s="22">
        <f t="shared" si="104"/>
        <v>0</v>
      </c>
      <c r="E329" s="37">
        <f>IF($D329&lt;0.1,0,-PPMT(+C329/12,+B329-J329,Premisas!$C$5-J329,I329))</f>
        <v>0</v>
      </c>
      <c r="F329" s="37">
        <f t="shared" si="101"/>
        <v>0</v>
      </c>
      <c r="G329" s="40">
        <f t="shared" si="102"/>
        <v>0</v>
      </c>
      <c r="H329" s="37"/>
      <c r="I329" s="30">
        <f t="shared" si="106"/>
        <v>0</v>
      </c>
      <c r="J329" s="31">
        <f t="shared" si="107"/>
        <v>324</v>
      </c>
    </row>
    <row r="330" spans="2:10" ht="12.75">
      <c r="B330" s="38">
        <f t="shared" si="103"/>
        <v>328</v>
      </c>
      <c r="C330" s="39">
        <f t="shared" si="105"/>
        <v>0.0254</v>
      </c>
      <c r="D330" s="22">
        <f t="shared" si="104"/>
        <v>0</v>
      </c>
      <c r="E330" s="37">
        <f>IF($D330&lt;0.1,0,-PPMT(+C330/12,+B330-J330,Premisas!$C$5-J330,I330))</f>
        <v>0</v>
      </c>
      <c r="F330" s="37">
        <f t="shared" si="101"/>
        <v>0</v>
      </c>
      <c r="G330" s="40">
        <f t="shared" si="102"/>
        <v>0</v>
      </c>
      <c r="H330" s="37"/>
      <c r="I330" s="30">
        <f t="shared" si="106"/>
        <v>0</v>
      </c>
      <c r="J330" s="31">
        <f t="shared" si="107"/>
        <v>324</v>
      </c>
    </row>
    <row r="331" spans="2:10" ht="12.75">
      <c r="B331" s="38">
        <f t="shared" si="103"/>
        <v>329</v>
      </c>
      <c r="C331" s="39">
        <f t="shared" si="105"/>
        <v>0.0254</v>
      </c>
      <c r="D331" s="22">
        <f t="shared" si="104"/>
        <v>0</v>
      </c>
      <c r="E331" s="37">
        <f>IF($D331&lt;0.1,0,-PPMT(+C331/12,+B331-J331,Premisas!$C$5-J331,I331))</f>
        <v>0</v>
      </c>
      <c r="F331" s="37">
        <f t="shared" si="101"/>
        <v>0</v>
      </c>
      <c r="G331" s="40">
        <f t="shared" si="102"/>
        <v>0</v>
      </c>
      <c r="H331" s="37"/>
      <c r="I331" s="30">
        <f t="shared" si="106"/>
        <v>0</v>
      </c>
      <c r="J331" s="31">
        <f t="shared" si="107"/>
        <v>324</v>
      </c>
    </row>
    <row r="332" spans="2:10" ht="12.75">
      <c r="B332" s="38">
        <f t="shared" si="103"/>
        <v>330</v>
      </c>
      <c r="C332" s="39">
        <f t="shared" si="105"/>
        <v>0.0254</v>
      </c>
      <c r="D332" s="22">
        <f t="shared" si="104"/>
        <v>0</v>
      </c>
      <c r="E332" s="37">
        <f>IF($D332&lt;0.1,0,-PPMT(+C332/12,+B332-J332,Premisas!$C$5-J332,I332))</f>
        <v>0</v>
      </c>
      <c r="F332" s="37">
        <f t="shared" si="101"/>
        <v>0</v>
      </c>
      <c r="G332" s="40">
        <f t="shared" si="102"/>
        <v>0</v>
      </c>
      <c r="H332" s="37"/>
      <c r="I332" s="30">
        <f t="shared" si="106"/>
        <v>0</v>
      </c>
      <c r="J332" s="31">
        <f t="shared" si="107"/>
        <v>324</v>
      </c>
    </row>
    <row r="333" spans="2:10" ht="12.75">
      <c r="B333" s="38">
        <f t="shared" si="103"/>
        <v>331</v>
      </c>
      <c r="C333" s="39">
        <f t="shared" si="105"/>
        <v>0.0254</v>
      </c>
      <c r="D333" s="22">
        <f t="shared" si="104"/>
        <v>0</v>
      </c>
      <c r="E333" s="37">
        <f>IF($D333&lt;0.1,0,-PPMT(+C333/12,+B333-J333,Premisas!$C$5-J333,I333))</f>
        <v>0</v>
      </c>
      <c r="F333" s="37">
        <f t="shared" si="101"/>
        <v>0</v>
      </c>
      <c r="G333" s="40">
        <f t="shared" si="102"/>
        <v>0</v>
      </c>
      <c r="H333" s="37"/>
      <c r="I333" s="30">
        <f t="shared" si="106"/>
        <v>0</v>
      </c>
      <c r="J333" s="31">
        <f t="shared" si="107"/>
        <v>324</v>
      </c>
    </row>
    <row r="334" spans="2:10" ht="12.75">
      <c r="B334" s="38">
        <f t="shared" si="103"/>
        <v>332</v>
      </c>
      <c r="C334" s="39">
        <f t="shared" si="105"/>
        <v>0.0254</v>
      </c>
      <c r="D334" s="22">
        <f t="shared" si="104"/>
        <v>0</v>
      </c>
      <c r="E334" s="37">
        <f>IF($D334&lt;0.1,0,-PPMT(+C334/12,+B334-J334,Premisas!$C$5-J334,I334))</f>
        <v>0</v>
      </c>
      <c r="F334" s="37">
        <f t="shared" si="101"/>
        <v>0</v>
      </c>
      <c r="G334" s="40">
        <f t="shared" si="102"/>
        <v>0</v>
      </c>
      <c r="H334" s="37"/>
      <c r="I334" s="30">
        <f t="shared" si="106"/>
        <v>0</v>
      </c>
      <c r="J334" s="31">
        <f t="shared" si="107"/>
        <v>324</v>
      </c>
    </row>
    <row r="335" spans="2:10" ht="12.75">
      <c r="B335" s="38">
        <f t="shared" si="103"/>
        <v>333</v>
      </c>
      <c r="C335" s="39">
        <f t="shared" si="105"/>
        <v>0.0254</v>
      </c>
      <c r="D335" s="22">
        <f t="shared" si="104"/>
        <v>0</v>
      </c>
      <c r="E335" s="37">
        <f>IF($D335&lt;0.1,0,-PPMT(+C335/12,+B335-J335,Premisas!$C$5-J335,I335))</f>
        <v>0</v>
      </c>
      <c r="F335" s="37">
        <f t="shared" si="101"/>
        <v>0</v>
      </c>
      <c r="G335" s="40">
        <f t="shared" si="102"/>
        <v>0</v>
      </c>
      <c r="H335" s="37"/>
      <c r="I335" s="30">
        <f t="shared" si="106"/>
        <v>0</v>
      </c>
      <c r="J335" s="31">
        <f t="shared" si="107"/>
        <v>324</v>
      </c>
    </row>
    <row r="336" spans="2:10" ht="12.75">
      <c r="B336" s="38">
        <f t="shared" si="103"/>
        <v>334</v>
      </c>
      <c r="C336" s="39">
        <f t="shared" si="105"/>
        <v>0.0254</v>
      </c>
      <c r="D336" s="22">
        <f t="shared" si="104"/>
        <v>0</v>
      </c>
      <c r="E336" s="37">
        <f>IF($D336&lt;0.1,0,-PPMT(+C336/12,+B336-J336,Premisas!$C$5-J336,I336))</f>
        <v>0</v>
      </c>
      <c r="F336" s="37">
        <f t="shared" si="101"/>
        <v>0</v>
      </c>
      <c r="G336" s="40">
        <f t="shared" si="102"/>
        <v>0</v>
      </c>
      <c r="H336" s="37"/>
      <c r="I336" s="30">
        <f t="shared" si="106"/>
        <v>0</v>
      </c>
      <c r="J336" s="31">
        <f t="shared" si="107"/>
        <v>324</v>
      </c>
    </row>
    <row r="337" spans="2:10" ht="12.75">
      <c r="B337" s="38">
        <f t="shared" si="103"/>
        <v>335</v>
      </c>
      <c r="C337" s="39">
        <f t="shared" si="105"/>
        <v>0.0254</v>
      </c>
      <c r="D337" s="22">
        <f t="shared" si="104"/>
        <v>0</v>
      </c>
      <c r="E337" s="37">
        <f>IF($D337&lt;0.1,0,-PPMT(+C337/12,+B337-J337,Premisas!$C$5-J337,I337))</f>
        <v>0</v>
      </c>
      <c r="F337" s="37">
        <f t="shared" si="101"/>
        <v>0</v>
      </c>
      <c r="G337" s="40">
        <f t="shared" si="102"/>
        <v>0</v>
      </c>
      <c r="H337" s="37"/>
      <c r="I337" s="30">
        <f t="shared" si="106"/>
        <v>0</v>
      </c>
      <c r="J337" s="31">
        <f t="shared" si="107"/>
        <v>324</v>
      </c>
    </row>
    <row r="338" spans="2:10" ht="12.75">
      <c r="B338" s="41">
        <f t="shared" si="103"/>
        <v>336</v>
      </c>
      <c r="C338" s="42">
        <f t="shared" si="105"/>
        <v>0.0254</v>
      </c>
      <c r="D338" s="26">
        <f t="shared" si="104"/>
        <v>0</v>
      </c>
      <c r="E338" s="43">
        <f>IF($D338&lt;0.1,0,-PPMT(+C338/12,+B338-J338,Premisas!$C$5-J338,I338))</f>
        <v>0</v>
      </c>
      <c r="F338" s="43">
        <f t="shared" si="101"/>
        <v>0</v>
      </c>
      <c r="G338" s="44">
        <f t="shared" si="102"/>
        <v>0</v>
      </c>
      <c r="H338" s="37"/>
      <c r="I338" s="30">
        <f t="shared" si="106"/>
        <v>0</v>
      </c>
      <c r="J338" s="31">
        <f t="shared" si="107"/>
        <v>324</v>
      </c>
    </row>
    <row r="339" spans="2:10" ht="12.75">
      <c r="B339" s="33">
        <f t="shared" si="103"/>
        <v>337</v>
      </c>
      <c r="C339" s="45">
        <f>'Manteniendo amortización inicia'!C339</f>
        <v>0.0254</v>
      </c>
      <c r="D339" s="16">
        <f t="shared" si="104"/>
        <v>0</v>
      </c>
      <c r="E339" s="35">
        <f>IF($D339&lt;0.1,0,-PPMT(+C339/12,+B339-J339,Premisas!$C$5-J339,I339))</f>
        <v>0</v>
      </c>
      <c r="F339" s="35">
        <f t="shared" si="101"/>
        <v>0</v>
      </c>
      <c r="G339" s="36">
        <f t="shared" si="102"/>
        <v>0</v>
      </c>
      <c r="H339" s="37"/>
      <c r="I339" s="30">
        <f>D339</f>
        <v>0</v>
      </c>
      <c r="J339" s="31">
        <f>B338</f>
        <v>336</v>
      </c>
    </row>
    <row r="340" spans="2:10" ht="12.75">
      <c r="B340" s="38">
        <f t="shared" si="103"/>
        <v>338</v>
      </c>
      <c r="C340" s="39">
        <f aca="true" t="shared" si="108" ref="C340:C350">+C339</f>
        <v>0.0254</v>
      </c>
      <c r="D340" s="22">
        <f t="shared" si="104"/>
        <v>0</v>
      </c>
      <c r="E340" s="37">
        <f>IF($D340&lt;0.1,0,-PPMT(+C340/12,+B340-J340,Premisas!$C$5-J340,I340))</f>
        <v>0</v>
      </c>
      <c r="F340" s="37">
        <f t="shared" si="101"/>
        <v>0</v>
      </c>
      <c r="G340" s="40">
        <f t="shared" si="102"/>
        <v>0</v>
      </c>
      <c r="H340" s="37"/>
      <c r="I340" s="30">
        <f aca="true" t="shared" si="109" ref="I340:I350">I339</f>
        <v>0</v>
      </c>
      <c r="J340" s="31">
        <f aca="true" t="shared" si="110" ref="J340:J350">J339</f>
        <v>336</v>
      </c>
    </row>
    <row r="341" spans="2:10" ht="12.75">
      <c r="B341" s="38">
        <f t="shared" si="103"/>
        <v>339</v>
      </c>
      <c r="C341" s="39">
        <f t="shared" si="108"/>
        <v>0.0254</v>
      </c>
      <c r="D341" s="22">
        <f t="shared" si="104"/>
        <v>0</v>
      </c>
      <c r="E341" s="37">
        <f>IF($D341&lt;0.1,0,-PPMT(+C341/12,+B341-J341,Premisas!$C$5-J341,I341))</f>
        <v>0</v>
      </c>
      <c r="F341" s="37">
        <f t="shared" si="101"/>
        <v>0</v>
      </c>
      <c r="G341" s="40">
        <f t="shared" si="102"/>
        <v>0</v>
      </c>
      <c r="H341" s="37"/>
      <c r="I341" s="30">
        <f t="shared" si="109"/>
        <v>0</v>
      </c>
      <c r="J341" s="31">
        <f t="shared" si="110"/>
        <v>336</v>
      </c>
    </row>
    <row r="342" spans="2:10" ht="12.75">
      <c r="B342" s="38">
        <f t="shared" si="103"/>
        <v>340</v>
      </c>
      <c r="C342" s="39">
        <f t="shared" si="108"/>
        <v>0.0254</v>
      </c>
      <c r="D342" s="22">
        <f t="shared" si="104"/>
        <v>0</v>
      </c>
      <c r="E342" s="37">
        <f>IF($D342&lt;0.1,0,-PPMT(+C342/12,+B342-J342,Premisas!$C$5-J342,I342))</f>
        <v>0</v>
      </c>
      <c r="F342" s="37">
        <f t="shared" si="101"/>
        <v>0</v>
      </c>
      <c r="G342" s="40">
        <f t="shared" si="102"/>
        <v>0</v>
      </c>
      <c r="H342" s="37"/>
      <c r="I342" s="30">
        <f t="shared" si="109"/>
        <v>0</v>
      </c>
      <c r="J342" s="31">
        <f t="shared" si="110"/>
        <v>336</v>
      </c>
    </row>
    <row r="343" spans="2:10" ht="12.75">
      <c r="B343" s="38">
        <f t="shared" si="103"/>
        <v>341</v>
      </c>
      <c r="C343" s="39">
        <f t="shared" si="108"/>
        <v>0.0254</v>
      </c>
      <c r="D343" s="22">
        <f t="shared" si="104"/>
        <v>0</v>
      </c>
      <c r="E343" s="37">
        <f>IF($D343&lt;0.1,0,-PPMT(+C343/12,+B343-J343,Premisas!$C$5-J343,I343))</f>
        <v>0</v>
      </c>
      <c r="F343" s="37">
        <f t="shared" si="101"/>
        <v>0</v>
      </c>
      <c r="G343" s="40">
        <f t="shared" si="102"/>
        <v>0</v>
      </c>
      <c r="H343" s="37"/>
      <c r="I343" s="30">
        <f t="shared" si="109"/>
        <v>0</v>
      </c>
      <c r="J343" s="31">
        <f t="shared" si="110"/>
        <v>336</v>
      </c>
    </row>
    <row r="344" spans="2:10" ht="12.75">
      <c r="B344" s="38">
        <f t="shared" si="103"/>
        <v>342</v>
      </c>
      <c r="C344" s="39">
        <f t="shared" si="108"/>
        <v>0.0254</v>
      </c>
      <c r="D344" s="22">
        <f t="shared" si="104"/>
        <v>0</v>
      </c>
      <c r="E344" s="37">
        <f>IF($D344&lt;0.1,0,-PPMT(+C344/12,+B344-J344,Premisas!$C$5-J344,I344))</f>
        <v>0</v>
      </c>
      <c r="F344" s="37">
        <f t="shared" si="101"/>
        <v>0</v>
      </c>
      <c r="G344" s="40">
        <f t="shared" si="102"/>
        <v>0</v>
      </c>
      <c r="H344" s="37"/>
      <c r="I344" s="30">
        <f t="shared" si="109"/>
        <v>0</v>
      </c>
      <c r="J344" s="31">
        <f t="shared" si="110"/>
        <v>336</v>
      </c>
    </row>
    <row r="345" spans="2:10" ht="12.75">
      <c r="B345" s="38">
        <f t="shared" si="103"/>
        <v>343</v>
      </c>
      <c r="C345" s="39">
        <f t="shared" si="108"/>
        <v>0.0254</v>
      </c>
      <c r="D345" s="22">
        <f t="shared" si="104"/>
        <v>0</v>
      </c>
      <c r="E345" s="37">
        <f>IF($D345&lt;0.1,0,-PPMT(+C345/12,+B345-J345,Premisas!$C$5-J345,I345))</f>
        <v>0</v>
      </c>
      <c r="F345" s="37">
        <f t="shared" si="101"/>
        <v>0</v>
      </c>
      <c r="G345" s="40">
        <f t="shared" si="102"/>
        <v>0</v>
      </c>
      <c r="H345" s="37"/>
      <c r="I345" s="30">
        <f t="shared" si="109"/>
        <v>0</v>
      </c>
      <c r="J345" s="31">
        <f t="shared" si="110"/>
        <v>336</v>
      </c>
    </row>
    <row r="346" spans="2:10" ht="12.75">
      <c r="B346" s="38">
        <f t="shared" si="103"/>
        <v>344</v>
      </c>
      <c r="C346" s="39">
        <f t="shared" si="108"/>
        <v>0.0254</v>
      </c>
      <c r="D346" s="22">
        <f t="shared" si="104"/>
        <v>0</v>
      </c>
      <c r="E346" s="37">
        <f>IF($D346&lt;0.1,0,-PPMT(+C346/12,+B346-J346,Premisas!$C$5-J346,I346))</f>
        <v>0</v>
      </c>
      <c r="F346" s="37">
        <f t="shared" si="101"/>
        <v>0</v>
      </c>
      <c r="G346" s="40">
        <f t="shared" si="102"/>
        <v>0</v>
      </c>
      <c r="H346" s="37"/>
      <c r="I346" s="30">
        <f t="shared" si="109"/>
        <v>0</v>
      </c>
      <c r="J346" s="31">
        <f t="shared" si="110"/>
        <v>336</v>
      </c>
    </row>
    <row r="347" spans="2:10" ht="12.75">
      <c r="B347" s="38">
        <f t="shared" si="103"/>
        <v>345</v>
      </c>
      <c r="C347" s="39">
        <f t="shared" si="108"/>
        <v>0.0254</v>
      </c>
      <c r="D347" s="22">
        <f t="shared" si="104"/>
        <v>0</v>
      </c>
      <c r="E347" s="37">
        <f>IF($D347&lt;0.1,0,-PPMT(+C347/12,+B347-J347,Premisas!$C$5-J347,I347))</f>
        <v>0</v>
      </c>
      <c r="F347" s="37">
        <f t="shared" si="101"/>
        <v>0</v>
      </c>
      <c r="G347" s="40">
        <f t="shared" si="102"/>
        <v>0</v>
      </c>
      <c r="H347" s="37"/>
      <c r="I347" s="30">
        <f t="shared" si="109"/>
        <v>0</v>
      </c>
      <c r="J347" s="31">
        <f t="shared" si="110"/>
        <v>336</v>
      </c>
    </row>
    <row r="348" spans="2:10" ht="12.75">
      <c r="B348" s="38">
        <f t="shared" si="103"/>
        <v>346</v>
      </c>
      <c r="C348" s="39">
        <f t="shared" si="108"/>
        <v>0.0254</v>
      </c>
      <c r="D348" s="22">
        <f t="shared" si="104"/>
        <v>0</v>
      </c>
      <c r="E348" s="37">
        <f>IF($D348&lt;0.1,0,-PPMT(+C348/12,+B348-J348,Premisas!$C$5-J348,I348))</f>
        <v>0</v>
      </c>
      <c r="F348" s="37">
        <f t="shared" si="101"/>
        <v>0</v>
      </c>
      <c r="G348" s="40">
        <f t="shared" si="102"/>
        <v>0</v>
      </c>
      <c r="H348" s="37"/>
      <c r="I348" s="30">
        <f t="shared" si="109"/>
        <v>0</v>
      </c>
      <c r="J348" s="31">
        <f t="shared" si="110"/>
        <v>336</v>
      </c>
    </row>
    <row r="349" spans="2:10" ht="12.75">
      <c r="B349" s="38">
        <f t="shared" si="103"/>
        <v>347</v>
      </c>
      <c r="C349" s="39">
        <f t="shared" si="108"/>
        <v>0.0254</v>
      </c>
      <c r="D349" s="22">
        <f t="shared" si="104"/>
        <v>0</v>
      </c>
      <c r="E349" s="37">
        <f>IF($D349&lt;0.1,0,-PPMT(+C349/12,+B349-J349,Premisas!$C$5-J349,I349))</f>
        <v>0</v>
      </c>
      <c r="F349" s="37">
        <f t="shared" si="101"/>
        <v>0</v>
      </c>
      <c r="G349" s="40">
        <f t="shared" si="102"/>
        <v>0</v>
      </c>
      <c r="H349" s="37"/>
      <c r="I349" s="30">
        <f t="shared" si="109"/>
        <v>0</v>
      </c>
      <c r="J349" s="31">
        <f t="shared" si="110"/>
        <v>336</v>
      </c>
    </row>
    <row r="350" spans="2:10" ht="12.75">
      <c r="B350" s="41">
        <f t="shared" si="103"/>
        <v>348</v>
      </c>
      <c r="C350" s="42">
        <f t="shared" si="108"/>
        <v>0.0254</v>
      </c>
      <c r="D350" s="26">
        <f t="shared" si="104"/>
        <v>0</v>
      </c>
      <c r="E350" s="43">
        <f>IF($D350&lt;0.1,0,-PPMT(+C350/12,+B350-J350,Premisas!$C$5-J350,I350))</f>
        <v>0</v>
      </c>
      <c r="F350" s="43">
        <f t="shared" si="101"/>
        <v>0</v>
      </c>
      <c r="G350" s="44">
        <f t="shared" si="102"/>
        <v>0</v>
      </c>
      <c r="H350" s="37"/>
      <c r="I350" s="30">
        <f t="shared" si="109"/>
        <v>0</v>
      </c>
      <c r="J350" s="31">
        <f t="shared" si="110"/>
        <v>336</v>
      </c>
    </row>
    <row r="351" spans="2:10" ht="12.75">
      <c r="B351" s="33">
        <f t="shared" si="103"/>
        <v>349</v>
      </c>
      <c r="C351" s="45">
        <f>'Manteniendo amortización inicia'!C351</f>
        <v>0.0254</v>
      </c>
      <c r="D351" s="16">
        <f t="shared" si="104"/>
        <v>0</v>
      </c>
      <c r="E351" s="35">
        <f>IF($D351&lt;0.1,0,-PPMT(+C351/12,+B351-J351,Premisas!$C$5-J351,I351))</f>
        <v>0</v>
      </c>
      <c r="F351" s="35">
        <f t="shared" si="101"/>
        <v>0</v>
      </c>
      <c r="G351" s="36">
        <f t="shared" si="102"/>
        <v>0</v>
      </c>
      <c r="H351" s="37"/>
      <c r="I351" s="30">
        <f>D351</f>
        <v>0</v>
      </c>
      <c r="J351" s="31">
        <f>B350</f>
        <v>348</v>
      </c>
    </row>
    <row r="352" spans="2:10" ht="12.75">
      <c r="B352" s="38">
        <f t="shared" si="103"/>
        <v>350</v>
      </c>
      <c r="C352" s="39">
        <f aca="true" t="shared" si="111" ref="C352:C362">+C351</f>
        <v>0.0254</v>
      </c>
      <c r="D352" s="22">
        <f t="shared" si="104"/>
        <v>0</v>
      </c>
      <c r="E352" s="37">
        <f>IF($D352&lt;0.1,0,-PPMT(+C352/12,+B352-J352,Premisas!$C$5-J352,I352))</f>
        <v>0</v>
      </c>
      <c r="F352" s="37">
        <f t="shared" si="101"/>
        <v>0</v>
      </c>
      <c r="G352" s="40">
        <f t="shared" si="102"/>
        <v>0</v>
      </c>
      <c r="H352" s="37"/>
      <c r="I352" s="30">
        <f aca="true" t="shared" si="112" ref="I352:I362">I351</f>
        <v>0</v>
      </c>
      <c r="J352" s="31">
        <f aca="true" t="shared" si="113" ref="J352:J362">J351</f>
        <v>348</v>
      </c>
    </row>
    <row r="353" spans="2:10" ht="12.75">
      <c r="B353" s="38">
        <f t="shared" si="103"/>
        <v>351</v>
      </c>
      <c r="C353" s="39">
        <f t="shared" si="111"/>
        <v>0.0254</v>
      </c>
      <c r="D353" s="22">
        <f t="shared" si="104"/>
        <v>0</v>
      </c>
      <c r="E353" s="37">
        <f>IF($D353&lt;0.1,0,-PPMT(+C353/12,+B353-J353,Premisas!$C$5-J353,I353))</f>
        <v>0</v>
      </c>
      <c r="F353" s="37">
        <f t="shared" si="101"/>
        <v>0</v>
      </c>
      <c r="G353" s="40">
        <f t="shared" si="102"/>
        <v>0</v>
      </c>
      <c r="H353" s="37"/>
      <c r="I353" s="30">
        <f t="shared" si="112"/>
        <v>0</v>
      </c>
      <c r="J353" s="31">
        <f t="shared" si="113"/>
        <v>348</v>
      </c>
    </row>
    <row r="354" spans="2:10" ht="12.75">
      <c r="B354" s="38">
        <f t="shared" si="103"/>
        <v>352</v>
      </c>
      <c r="C354" s="39">
        <f t="shared" si="111"/>
        <v>0.0254</v>
      </c>
      <c r="D354" s="22">
        <f t="shared" si="104"/>
        <v>0</v>
      </c>
      <c r="E354" s="37">
        <f>IF($D354&lt;0.1,0,-PPMT(+C354/12,+B354-J354,Premisas!$C$5-J354,I354))</f>
        <v>0</v>
      </c>
      <c r="F354" s="37">
        <f t="shared" si="101"/>
        <v>0</v>
      </c>
      <c r="G354" s="40">
        <f t="shared" si="102"/>
        <v>0</v>
      </c>
      <c r="H354" s="37"/>
      <c r="I354" s="30">
        <f t="shared" si="112"/>
        <v>0</v>
      </c>
      <c r="J354" s="31">
        <f t="shared" si="113"/>
        <v>348</v>
      </c>
    </row>
    <row r="355" spans="2:10" ht="12.75">
      <c r="B355" s="38">
        <f t="shared" si="103"/>
        <v>353</v>
      </c>
      <c r="C355" s="39">
        <f t="shared" si="111"/>
        <v>0.0254</v>
      </c>
      <c r="D355" s="22">
        <f t="shared" si="104"/>
        <v>0</v>
      </c>
      <c r="E355" s="37">
        <f>IF($D355&lt;0.1,0,-PPMT(+C355/12,+B355-J355,Premisas!$C$5-J355,I355))</f>
        <v>0</v>
      </c>
      <c r="F355" s="37">
        <f t="shared" si="101"/>
        <v>0</v>
      </c>
      <c r="G355" s="40">
        <f t="shared" si="102"/>
        <v>0</v>
      </c>
      <c r="H355" s="37"/>
      <c r="I355" s="30">
        <f t="shared" si="112"/>
        <v>0</v>
      </c>
      <c r="J355" s="31">
        <f t="shared" si="113"/>
        <v>348</v>
      </c>
    </row>
    <row r="356" spans="2:10" ht="12.75">
      <c r="B356" s="38">
        <f t="shared" si="103"/>
        <v>354</v>
      </c>
      <c r="C356" s="39">
        <f t="shared" si="111"/>
        <v>0.0254</v>
      </c>
      <c r="D356" s="22">
        <f t="shared" si="104"/>
        <v>0</v>
      </c>
      <c r="E356" s="37">
        <f>IF($D356&lt;0.1,0,-PPMT(+C356/12,+B356-J356,Premisas!$C$5-J356,I356))</f>
        <v>0</v>
      </c>
      <c r="F356" s="37">
        <f t="shared" si="101"/>
        <v>0</v>
      </c>
      <c r="G356" s="40">
        <f t="shared" si="102"/>
        <v>0</v>
      </c>
      <c r="H356" s="37"/>
      <c r="I356" s="30">
        <f t="shared" si="112"/>
        <v>0</v>
      </c>
      <c r="J356" s="31">
        <f t="shared" si="113"/>
        <v>348</v>
      </c>
    </row>
    <row r="357" spans="2:10" ht="12.75">
      <c r="B357" s="38">
        <f t="shared" si="103"/>
        <v>355</v>
      </c>
      <c r="C357" s="39">
        <f t="shared" si="111"/>
        <v>0.0254</v>
      </c>
      <c r="D357" s="22">
        <f t="shared" si="104"/>
        <v>0</v>
      </c>
      <c r="E357" s="37">
        <f>IF($D357&lt;0.1,0,-PPMT(+C357/12,+B357-J357,Premisas!$C$5-J357,I357))</f>
        <v>0</v>
      </c>
      <c r="F357" s="37">
        <f t="shared" si="101"/>
        <v>0</v>
      </c>
      <c r="G357" s="40">
        <f t="shared" si="102"/>
        <v>0</v>
      </c>
      <c r="H357" s="37"/>
      <c r="I357" s="30">
        <f t="shared" si="112"/>
        <v>0</v>
      </c>
      <c r="J357" s="31">
        <f t="shared" si="113"/>
        <v>348</v>
      </c>
    </row>
    <row r="358" spans="2:10" ht="12.75">
      <c r="B358" s="38">
        <f t="shared" si="103"/>
        <v>356</v>
      </c>
      <c r="C358" s="39">
        <f t="shared" si="111"/>
        <v>0.0254</v>
      </c>
      <c r="D358" s="22">
        <f t="shared" si="104"/>
        <v>0</v>
      </c>
      <c r="E358" s="37">
        <f>IF($D358&lt;0.1,0,-PPMT(+C358/12,+B358-J358,Premisas!$C$5-J358,I358))</f>
        <v>0</v>
      </c>
      <c r="F358" s="37">
        <f t="shared" si="101"/>
        <v>0</v>
      </c>
      <c r="G358" s="40">
        <f t="shared" si="102"/>
        <v>0</v>
      </c>
      <c r="H358" s="37"/>
      <c r="I358" s="30">
        <f t="shared" si="112"/>
        <v>0</v>
      </c>
      <c r="J358" s="31">
        <f t="shared" si="113"/>
        <v>348</v>
      </c>
    </row>
    <row r="359" spans="2:10" ht="12.75">
      <c r="B359" s="38">
        <f t="shared" si="103"/>
        <v>357</v>
      </c>
      <c r="C359" s="39">
        <f t="shared" si="111"/>
        <v>0.0254</v>
      </c>
      <c r="D359" s="22">
        <f t="shared" si="104"/>
        <v>0</v>
      </c>
      <c r="E359" s="37">
        <f>IF($D359&lt;0.1,0,-PPMT(+C359/12,+B359-J359,Premisas!$C$5-J359,I359))</f>
        <v>0</v>
      </c>
      <c r="F359" s="37">
        <f t="shared" si="101"/>
        <v>0</v>
      </c>
      <c r="G359" s="40">
        <f t="shared" si="102"/>
        <v>0</v>
      </c>
      <c r="H359" s="37"/>
      <c r="I359" s="30">
        <f t="shared" si="112"/>
        <v>0</v>
      </c>
      <c r="J359" s="31">
        <f t="shared" si="113"/>
        <v>348</v>
      </c>
    </row>
    <row r="360" spans="2:10" ht="12.75">
      <c r="B360" s="38">
        <f t="shared" si="103"/>
        <v>358</v>
      </c>
      <c r="C360" s="39">
        <f t="shared" si="111"/>
        <v>0.0254</v>
      </c>
      <c r="D360" s="22">
        <f t="shared" si="104"/>
        <v>0</v>
      </c>
      <c r="E360" s="37">
        <f>IF($D360&lt;0.1,0,-PPMT(+C360/12,+B360-J360,Premisas!$C$5-J360,I360))</f>
        <v>0</v>
      </c>
      <c r="F360" s="37">
        <f t="shared" si="101"/>
        <v>0</v>
      </c>
      <c r="G360" s="40">
        <f t="shared" si="102"/>
        <v>0</v>
      </c>
      <c r="H360" s="37"/>
      <c r="I360" s="30">
        <f t="shared" si="112"/>
        <v>0</v>
      </c>
      <c r="J360" s="31">
        <f t="shared" si="113"/>
        <v>348</v>
      </c>
    </row>
    <row r="361" spans="2:10" ht="12.75">
      <c r="B361" s="38">
        <f t="shared" si="103"/>
        <v>359</v>
      </c>
      <c r="C361" s="39">
        <f t="shared" si="111"/>
        <v>0.0254</v>
      </c>
      <c r="D361" s="22">
        <f t="shared" si="104"/>
        <v>0</v>
      </c>
      <c r="E361" s="37">
        <f>IF($D361&lt;0.1,0,-PPMT(+C361/12,+B361-J361,Premisas!$C$5-J361,I361))</f>
        <v>0</v>
      </c>
      <c r="F361" s="37">
        <f t="shared" si="101"/>
        <v>0</v>
      </c>
      <c r="G361" s="40">
        <f t="shared" si="102"/>
        <v>0</v>
      </c>
      <c r="H361" s="37"/>
      <c r="I361" s="30">
        <f t="shared" si="112"/>
        <v>0</v>
      </c>
      <c r="J361" s="31">
        <f t="shared" si="113"/>
        <v>348</v>
      </c>
    </row>
    <row r="362" spans="2:10" ht="12.75">
      <c r="B362" s="41">
        <f t="shared" si="103"/>
        <v>360</v>
      </c>
      <c r="C362" s="42">
        <f t="shared" si="111"/>
        <v>0.0254</v>
      </c>
      <c r="D362" s="26">
        <f t="shared" si="104"/>
        <v>0</v>
      </c>
      <c r="E362" s="43">
        <f>IF($D362&lt;0.1,0,-PPMT(+C362/12,+B362-J362,Premisas!$C$5-J362,I362))</f>
        <v>0</v>
      </c>
      <c r="F362" s="43">
        <f t="shared" si="101"/>
        <v>0</v>
      </c>
      <c r="G362" s="44">
        <f t="shared" si="102"/>
        <v>0</v>
      </c>
      <c r="H362" s="37"/>
      <c r="I362" s="30">
        <f t="shared" si="112"/>
        <v>0</v>
      </c>
      <c r="J362" s="31">
        <f t="shared" si="113"/>
        <v>348</v>
      </c>
    </row>
    <row r="363" spans="2:10" ht="12.75">
      <c r="B363" s="33">
        <f t="shared" si="103"/>
        <v>361</v>
      </c>
      <c r="C363" s="45">
        <f>'Manteniendo amortización inicia'!C363</f>
        <v>0.0254</v>
      </c>
      <c r="D363" s="16">
        <f t="shared" si="104"/>
        <v>0</v>
      </c>
      <c r="E363" s="35">
        <f>IF($D363&lt;0.1,0,-PPMT(+C363/12,+B363-J363,Premisas!$C$5-J363,I363))</f>
        <v>0</v>
      </c>
      <c r="F363" s="35">
        <f t="shared" si="101"/>
        <v>0</v>
      </c>
      <c r="G363" s="36">
        <f t="shared" si="102"/>
        <v>0</v>
      </c>
      <c r="H363" s="37"/>
      <c r="I363" s="30">
        <f>D363</f>
        <v>0</v>
      </c>
      <c r="J363" s="31">
        <f>B362</f>
        <v>360</v>
      </c>
    </row>
    <row r="364" spans="2:10" ht="12.75">
      <c r="B364" s="38">
        <f t="shared" si="103"/>
        <v>362</v>
      </c>
      <c r="C364" s="39">
        <f aca="true" t="shared" si="114" ref="C364:C374">+C363</f>
        <v>0.0254</v>
      </c>
      <c r="D364" s="22">
        <f t="shared" si="104"/>
        <v>0</v>
      </c>
      <c r="E364" s="37">
        <f>IF($D364&lt;0.1,0,-PPMT(+C364/12,+B364-J364,Premisas!$C$5-J364,I364))</f>
        <v>0</v>
      </c>
      <c r="F364" s="37">
        <f t="shared" si="101"/>
        <v>0</v>
      </c>
      <c r="G364" s="40">
        <f t="shared" si="102"/>
        <v>0</v>
      </c>
      <c r="H364" s="37"/>
      <c r="I364" s="30">
        <f aca="true" t="shared" si="115" ref="I364:I374">I363</f>
        <v>0</v>
      </c>
      <c r="J364" s="31">
        <f aca="true" t="shared" si="116" ref="J364:J374">J363</f>
        <v>360</v>
      </c>
    </row>
    <row r="365" spans="2:10" ht="12.75">
      <c r="B365" s="38">
        <f t="shared" si="103"/>
        <v>363</v>
      </c>
      <c r="C365" s="39">
        <f t="shared" si="114"/>
        <v>0.0254</v>
      </c>
      <c r="D365" s="22">
        <f t="shared" si="104"/>
        <v>0</v>
      </c>
      <c r="E365" s="37">
        <f>IF($D365&lt;0.1,0,-PPMT(+C365/12,+B365-J365,Premisas!$C$5-J365,I365))</f>
        <v>0</v>
      </c>
      <c r="F365" s="37">
        <f t="shared" si="101"/>
        <v>0</v>
      </c>
      <c r="G365" s="40">
        <f t="shared" si="102"/>
        <v>0</v>
      </c>
      <c r="H365" s="37"/>
      <c r="I365" s="30">
        <f t="shared" si="115"/>
        <v>0</v>
      </c>
      <c r="J365" s="31">
        <f t="shared" si="116"/>
        <v>360</v>
      </c>
    </row>
    <row r="366" spans="2:10" ht="12.75">
      <c r="B366" s="38">
        <f t="shared" si="103"/>
        <v>364</v>
      </c>
      <c r="C366" s="39">
        <f t="shared" si="114"/>
        <v>0.0254</v>
      </c>
      <c r="D366" s="22">
        <f t="shared" si="104"/>
        <v>0</v>
      </c>
      <c r="E366" s="37">
        <f>IF($D366&lt;0.1,0,-PPMT(+C366/12,+B366-J366,Premisas!$C$5-J366,I366))</f>
        <v>0</v>
      </c>
      <c r="F366" s="37">
        <f t="shared" si="101"/>
        <v>0</v>
      </c>
      <c r="G366" s="40">
        <f t="shared" si="102"/>
        <v>0</v>
      </c>
      <c r="H366" s="37"/>
      <c r="I366" s="30">
        <f t="shared" si="115"/>
        <v>0</v>
      </c>
      <c r="J366" s="31">
        <f t="shared" si="116"/>
        <v>360</v>
      </c>
    </row>
    <row r="367" spans="2:10" ht="12.75">
      <c r="B367" s="38">
        <f t="shared" si="103"/>
        <v>365</v>
      </c>
      <c r="C367" s="39">
        <f t="shared" si="114"/>
        <v>0.0254</v>
      </c>
      <c r="D367" s="22">
        <f t="shared" si="104"/>
        <v>0</v>
      </c>
      <c r="E367" s="37">
        <f>IF($D367&lt;0.1,0,-PPMT(+C367/12,+B367-J367,Premisas!$C$5-J367,I367))</f>
        <v>0</v>
      </c>
      <c r="F367" s="37">
        <f t="shared" si="101"/>
        <v>0</v>
      </c>
      <c r="G367" s="40">
        <f t="shared" si="102"/>
        <v>0</v>
      </c>
      <c r="H367" s="37"/>
      <c r="I367" s="30">
        <f t="shared" si="115"/>
        <v>0</v>
      </c>
      <c r="J367" s="31">
        <f t="shared" si="116"/>
        <v>360</v>
      </c>
    </row>
    <row r="368" spans="2:10" ht="12.75">
      <c r="B368" s="38">
        <f t="shared" si="103"/>
        <v>366</v>
      </c>
      <c r="C368" s="39">
        <f t="shared" si="114"/>
        <v>0.0254</v>
      </c>
      <c r="D368" s="22">
        <f t="shared" si="104"/>
        <v>0</v>
      </c>
      <c r="E368" s="37">
        <f>IF($D368&lt;0.1,0,-PPMT(+C368/12,+B368-J368,Premisas!$C$5-J368,I368))</f>
        <v>0</v>
      </c>
      <c r="F368" s="37">
        <f t="shared" si="101"/>
        <v>0</v>
      </c>
      <c r="G368" s="40">
        <f t="shared" si="102"/>
        <v>0</v>
      </c>
      <c r="H368" s="37"/>
      <c r="I368" s="30">
        <f t="shared" si="115"/>
        <v>0</v>
      </c>
      <c r="J368" s="31">
        <f t="shared" si="116"/>
        <v>360</v>
      </c>
    </row>
    <row r="369" spans="2:10" ht="12.75">
      <c r="B369" s="38">
        <f t="shared" si="103"/>
        <v>367</v>
      </c>
      <c r="C369" s="39">
        <f t="shared" si="114"/>
        <v>0.0254</v>
      </c>
      <c r="D369" s="22">
        <f t="shared" si="104"/>
        <v>0</v>
      </c>
      <c r="E369" s="37">
        <f>IF($D369&lt;0.1,0,-PPMT(+C369/12,+B369-J369,Premisas!$C$5-J369,I369))</f>
        <v>0</v>
      </c>
      <c r="F369" s="37">
        <f t="shared" si="101"/>
        <v>0</v>
      </c>
      <c r="G369" s="40">
        <f t="shared" si="102"/>
        <v>0</v>
      </c>
      <c r="H369" s="37"/>
      <c r="I369" s="30">
        <f t="shared" si="115"/>
        <v>0</v>
      </c>
      <c r="J369" s="31">
        <f t="shared" si="116"/>
        <v>360</v>
      </c>
    </row>
    <row r="370" spans="2:10" ht="12.75">
      <c r="B370" s="38">
        <f t="shared" si="103"/>
        <v>368</v>
      </c>
      <c r="C370" s="39">
        <f t="shared" si="114"/>
        <v>0.0254</v>
      </c>
      <c r="D370" s="22">
        <f t="shared" si="104"/>
        <v>0</v>
      </c>
      <c r="E370" s="37">
        <f>IF($D370&lt;0.1,0,-PPMT(+C370/12,+B370-J370,Premisas!$C$5-J370,I370))</f>
        <v>0</v>
      </c>
      <c r="F370" s="37">
        <f t="shared" si="101"/>
        <v>0</v>
      </c>
      <c r="G370" s="40">
        <f t="shared" si="102"/>
        <v>0</v>
      </c>
      <c r="H370" s="37"/>
      <c r="I370" s="30">
        <f t="shared" si="115"/>
        <v>0</v>
      </c>
      <c r="J370" s="31">
        <f t="shared" si="116"/>
        <v>360</v>
      </c>
    </row>
    <row r="371" spans="2:10" ht="12.75">
      <c r="B371" s="38">
        <f t="shared" si="103"/>
        <v>369</v>
      </c>
      <c r="C371" s="39">
        <f t="shared" si="114"/>
        <v>0.0254</v>
      </c>
      <c r="D371" s="22">
        <f t="shared" si="104"/>
        <v>0</v>
      </c>
      <c r="E371" s="37">
        <f>IF($D371&lt;0.1,0,-PPMT(+C371/12,+B371-J371,Premisas!$C$5-J371,I371))</f>
        <v>0</v>
      </c>
      <c r="F371" s="37">
        <f t="shared" si="101"/>
        <v>0</v>
      </c>
      <c r="G371" s="40">
        <f t="shared" si="102"/>
        <v>0</v>
      </c>
      <c r="H371" s="37"/>
      <c r="I371" s="30">
        <f t="shared" si="115"/>
        <v>0</v>
      </c>
      <c r="J371" s="31">
        <f t="shared" si="116"/>
        <v>360</v>
      </c>
    </row>
    <row r="372" spans="2:10" ht="12.75">
      <c r="B372" s="38">
        <f t="shared" si="103"/>
        <v>370</v>
      </c>
      <c r="C372" s="39">
        <f t="shared" si="114"/>
        <v>0.0254</v>
      </c>
      <c r="D372" s="22">
        <f t="shared" si="104"/>
        <v>0</v>
      </c>
      <c r="E372" s="37">
        <f>IF($D372&lt;0.1,0,-PPMT(+C372/12,+B372-J372,Premisas!$C$5-J372,I372))</f>
        <v>0</v>
      </c>
      <c r="F372" s="37">
        <f t="shared" si="101"/>
        <v>0</v>
      </c>
      <c r="G372" s="40">
        <f t="shared" si="102"/>
        <v>0</v>
      </c>
      <c r="H372" s="37"/>
      <c r="I372" s="30">
        <f t="shared" si="115"/>
        <v>0</v>
      </c>
      <c r="J372" s="31">
        <f t="shared" si="116"/>
        <v>360</v>
      </c>
    </row>
    <row r="373" spans="2:10" ht="12.75">
      <c r="B373" s="38">
        <f t="shared" si="103"/>
        <v>371</v>
      </c>
      <c r="C373" s="39">
        <f t="shared" si="114"/>
        <v>0.0254</v>
      </c>
      <c r="D373" s="22">
        <f t="shared" si="104"/>
        <v>0</v>
      </c>
      <c r="E373" s="37">
        <f>IF($D373&lt;0.1,0,-PPMT(+C373/12,+B373-J373,Premisas!$C$5-J373,I373))</f>
        <v>0</v>
      </c>
      <c r="F373" s="37">
        <f t="shared" si="101"/>
        <v>0</v>
      </c>
      <c r="G373" s="40">
        <f t="shared" si="102"/>
        <v>0</v>
      </c>
      <c r="H373" s="37"/>
      <c r="I373" s="30">
        <f t="shared" si="115"/>
        <v>0</v>
      </c>
      <c r="J373" s="31">
        <f t="shared" si="116"/>
        <v>360</v>
      </c>
    </row>
    <row r="374" spans="2:10" ht="12.75">
      <c r="B374" s="41">
        <f t="shared" si="103"/>
        <v>372</v>
      </c>
      <c r="C374" s="42">
        <f t="shared" si="114"/>
        <v>0.0254</v>
      </c>
      <c r="D374" s="26">
        <f t="shared" si="104"/>
        <v>0</v>
      </c>
      <c r="E374" s="43">
        <f>IF($D374&lt;0.1,0,-PPMT(+C374/12,+B374-J374,Premisas!$C$5-J374,I374))</f>
        <v>0</v>
      </c>
      <c r="F374" s="43">
        <f t="shared" si="101"/>
        <v>0</v>
      </c>
      <c r="G374" s="44">
        <f t="shared" si="102"/>
        <v>0</v>
      </c>
      <c r="H374" s="37"/>
      <c r="I374" s="30">
        <f t="shared" si="115"/>
        <v>0</v>
      </c>
      <c r="J374" s="31">
        <f t="shared" si="116"/>
        <v>360</v>
      </c>
    </row>
    <row r="375" spans="2:10" ht="12.75">
      <c r="B375" s="33">
        <f t="shared" si="103"/>
        <v>373</v>
      </c>
      <c r="C375" s="45">
        <f>'Manteniendo amortización inicia'!C375</f>
        <v>0.0254</v>
      </c>
      <c r="D375" s="16">
        <f t="shared" si="104"/>
        <v>0</v>
      </c>
      <c r="E375" s="35">
        <f>IF($D375&lt;0.1,0,-PPMT(+C375/12,+B375-J375,Premisas!$C$5-J375,I375))</f>
        <v>0</v>
      </c>
      <c r="F375" s="35">
        <f t="shared" si="101"/>
        <v>0</v>
      </c>
      <c r="G375" s="36">
        <f t="shared" si="102"/>
        <v>0</v>
      </c>
      <c r="H375" s="37"/>
      <c r="I375" s="30">
        <f>D375</f>
        <v>0</v>
      </c>
      <c r="J375" s="31">
        <f>B374</f>
        <v>372</v>
      </c>
    </row>
    <row r="376" spans="2:10" ht="12.75">
      <c r="B376" s="38">
        <f t="shared" si="103"/>
        <v>374</v>
      </c>
      <c r="C376" s="39">
        <f aca="true" t="shared" si="117" ref="C376:C386">+C375</f>
        <v>0.0254</v>
      </c>
      <c r="D376" s="22">
        <f t="shared" si="104"/>
        <v>0</v>
      </c>
      <c r="E376" s="37">
        <f>IF($D376&lt;0.1,0,-PPMT(+C376/12,+B376-J376,Premisas!$C$5-J376,I376))</f>
        <v>0</v>
      </c>
      <c r="F376" s="37">
        <f t="shared" si="101"/>
        <v>0</v>
      </c>
      <c r="G376" s="40">
        <f t="shared" si="102"/>
        <v>0</v>
      </c>
      <c r="H376" s="37"/>
      <c r="I376" s="30">
        <f aca="true" t="shared" si="118" ref="I376:I386">I375</f>
        <v>0</v>
      </c>
      <c r="J376" s="31">
        <f aca="true" t="shared" si="119" ref="J376:J386">J375</f>
        <v>372</v>
      </c>
    </row>
    <row r="377" spans="2:10" ht="12.75">
      <c r="B377" s="38">
        <f t="shared" si="103"/>
        <v>375</v>
      </c>
      <c r="C377" s="39">
        <f t="shared" si="117"/>
        <v>0.0254</v>
      </c>
      <c r="D377" s="22">
        <f t="shared" si="104"/>
        <v>0</v>
      </c>
      <c r="E377" s="37">
        <f>IF($D377&lt;0.1,0,-PPMT(+C377/12,+B377-J377,Premisas!$C$5-J377,I377))</f>
        <v>0</v>
      </c>
      <c r="F377" s="37">
        <f t="shared" si="101"/>
        <v>0</v>
      </c>
      <c r="G377" s="40">
        <f t="shared" si="102"/>
        <v>0</v>
      </c>
      <c r="H377" s="37"/>
      <c r="I377" s="30">
        <f t="shared" si="118"/>
        <v>0</v>
      </c>
      <c r="J377" s="31">
        <f t="shared" si="119"/>
        <v>372</v>
      </c>
    </row>
    <row r="378" spans="2:10" ht="12.75">
      <c r="B378" s="38">
        <f t="shared" si="103"/>
        <v>376</v>
      </c>
      <c r="C378" s="39">
        <f t="shared" si="117"/>
        <v>0.0254</v>
      </c>
      <c r="D378" s="22">
        <f t="shared" si="104"/>
        <v>0</v>
      </c>
      <c r="E378" s="37">
        <f>IF($D378&lt;0.1,0,-PPMT(+C378/12,+B378-J378,Premisas!$C$5-J378,I378))</f>
        <v>0</v>
      </c>
      <c r="F378" s="37">
        <f t="shared" si="101"/>
        <v>0</v>
      </c>
      <c r="G378" s="40">
        <f t="shared" si="102"/>
        <v>0</v>
      </c>
      <c r="H378" s="37"/>
      <c r="I378" s="30">
        <f t="shared" si="118"/>
        <v>0</v>
      </c>
      <c r="J378" s="31">
        <f t="shared" si="119"/>
        <v>372</v>
      </c>
    </row>
    <row r="379" spans="2:10" ht="12.75">
      <c r="B379" s="38">
        <f t="shared" si="103"/>
        <v>377</v>
      </c>
      <c r="C379" s="39">
        <f t="shared" si="117"/>
        <v>0.0254</v>
      </c>
      <c r="D379" s="22">
        <f t="shared" si="104"/>
        <v>0</v>
      </c>
      <c r="E379" s="37">
        <f>IF($D379&lt;0.1,0,-PPMT(+C379/12,+B379-J379,Premisas!$C$5-J379,I379))</f>
        <v>0</v>
      </c>
      <c r="F379" s="37">
        <f t="shared" si="101"/>
        <v>0</v>
      </c>
      <c r="G379" s="40">
        <f t="shared" si="102"/>
        <v>0</v>
      </c>
      <c r="H379" s="37"/>
      <c r="I379" s="30">
        <f t="shared" si="118"/>
        <v>0</v>
      </c>
      <c r="J379" s="31">
        <f t="shared" si="119"/>
        <v>372</v>
      </c>
    </row>
    <row r="380" spans="2:10" ht="12.75">
      <c r="B380" s="38">
        <f t="shared" si="103"/>
        <v>378</v>
      </c>
      <c r="C380" s="39">
        <f t="shared" si="117"/>
        <v>0.0254</v>
      </c>
      <c r="D380" s="22">
        <f t="shared" si="104"/>
        <v>0</v>
      </c>
      <c r="E380" s="37">
        <f>IF($D380&lt;0.1,0,-PPMT(+C380/12,+B380-J380,Premisas!$C$5-J380,I380))</f>
        <v>0</v>
      </c>
      <c r="F380" s="37">
        <f t="shared" si="101"/>
        <v>0</v>
      </c>
      <c r="G380" s="40">
        <f t="shared" si="102"/>
        <v>0</v>
      </c>
      <c r="H380" s="37"/>
      <c r="I380" s="30">
        <f t="shared" si="118"/>
        <v>0</v>
      </c>
      <c r="J380" s="31">
        <f t="shared" si="119"/>
        <v>372</v>
      </c>
    </row>
    <row r="381" spans="2:10" ht="12.75">
      <c r="B381" s="38">
        <f t="shared" si="103"/>
        <v>379</v>
      </c>
      <c r="C381" s="39">
        <f t="shared" si="117"/>
        <v>0.0254</v>
      </c>
      <c r="D381" s="22">
        <f t="shared" si="104"/>
        <v>0</v>
      </c>
      <c r="E381" s="37">
        <f>IF($D381&lt;0.1,0,-PPMT(+C381/12,+B381-J381,Premisas!$C$5-J381,I381))</f>
        <v>0</v>
      </c>
      <c r="F381" s="37">
        <f t="shared" si="101"/>
        <v>0</v>
      </c>
      <c r="G381" s="40">
        <f t="shared" si="102"/>
        <v>0</v>
      </c>
      <c r="H381" s="37"/>
      <c r="I381" s="30">
        <f t="shared" si="118"/>
        <v>0</v>
      </c>
      <c r="J381" s="31">
        <f t="shared" si="119"/>
        <v>372</v>
      </c>
    </row>
    <row r="382" spans="2:10" ht="12.75">
      <c r="B382" s="38">
        <f t="shared" si="103"/>
        <v>380</v>
      </c>
      <c r="C382" s="39">
        <f t="shared" si="117"/>
        <v>0.0254</v>
      </c>
      <c r="D382" s="22">
        <f t="shared" si="104"/>
        <v>0</v>
      </c>
      <c r="E382" s="37">
        <f>IF($D382&lt;0.1,0,-PPMT(+C382/12,+B382-J382,Premisas!$C$5-J382,I382))</f>
        <v>0</v>
      </c>
      <c r="F382" s="37">
        <f t="shared" si="101"/>
        <v>0</v>
      </c>
      <c r="G382" s="40">
        <f t="shared" si="102"/>
        <v>0</v>
      </c>
      <c r="H382" s="37"/>
      <c r="I382" s="30">
        <f t="shared" si="118"/>
        <v>0</v>
      </c>
      <c r="J382" s="31">
        <f t="shared" si="119"/>
        <v>372</v>
      </c>
    </row>
    <row r="383" spans="2:10" ht="12.75">
      <c r="B383" s="38">
        <f t="shared" si="103"/>
        <v>381</v>
      </c>
      <c r="C383" s="39">
        <f t="shared" si="117"/>
        <v>0.0254</v>
      </c>
      <c r="D383" s="22">
        <f t="shared" si="104"/>
        <v>0</v>
      </c>
      <c r="E383" s="37">
        <f>IF($D383&lt;0.1,0,-PPMT(+C383/12,+B383-J383,Premisas!$C$5-J383,I383))</f>
        <v>0</v>
      </c>
      <c r="F383" s="37">
        <f t="shared" si="101"/>
        <v>0</v>
      </c>
      <c r="G383" s="40">
        <f t="shared" si="102"/>
        <v>0</v>
      </c>
      <c r="H383" s="37"/>
      <c r="I383" s="30">
        <f t="shared" si="118"/>
        <v>0</v>
      </c>
      <c r="J383" s="31">
        <f t="shared" si="119"/>
        <v>372</v>
      </c>
    </row>
    <row r="384" spans="2:10" ht="12.75">
      <c r="B384" s="38">
        <f t="shared" si="103"/>
        <v>382</v>
      </c>
      <c r="C384" s="39">
        <f t="shared" si="117"/>
        <v>0.0254</v>
      </c>
      <c r="D384" s="22">
        <f t="shared" si="104"/>
        <v>0</v>
      </c>
      <c r="E384" s="37">
        <f>IF($D384&lt;0.1,0,-PPMT(+C384/12,+B384-J384,Premisas!$C$5-J384,I384))</f>
        <v>0</v>
      </c>
      <c r="F384" s="37">
        <f t="shared" si="101"/>
        <v>0</v>
      </c>
      <c r="G384" s="40">
        <f t="shared" si="102"/>
        <v>0</v>
      </c>
      <c r="H384" s="37"/>
      <c r="I384" s="30">
        <f t="shared" si="118"/>
        <v>0</v>
      </c>
      <c r="J384" s="31">
        <f t="shared" si="119"/>
        <v>372</v>
      </c>
    </row>
    <row r="385" spans="2:10" ht="12.75">
      <c r="B385" s="38">
        <f t="shared" si="103"/>
        <v>383</v>
      </c>
      <c r="C385" s="39">
        <f t="shared" si="117"/>
        <v>0.0254</v>
      </c>
      <c r="D385" s="22">
        <f t="shared" si="104"/>
        <v>0</v>
      </c>
      <c r="E385" s="37">
        <f>IF($D385&lt;0.1,0,-PPMT(+C385/12,+B385-J385,Premisas!$C$5-J385,I385))</f>
        <v>0</v>
      </c>
      <c r="F385" s="37">
        <f t="shared" si="101"/>
        <v>0</v>
      </c>
      <c r="G385" s="40">
        <f t="shared" si="102"/>
        <v>0</v>
      </c>
      <c r="H385" s="37"/>
      <c r="I385" s="30">
        <f t="shared" si="118"/>
        <v>0</v>
      </c>
      <c r="J385" s="31">
        <f t="shared" si="119"/>
        <v>372</v>
      </c>
    </row>
    <row r="386" spans="2:10" ht="12.75">
      <c r="B386" s="41">
        <f t="shared" si="103"/>
        <v>384</v>
      </c>
      <c r="C386" s="42">
        <f t="shared" si="117"/>
        <v>0.0254</v>
      </c>
      <c r="D386" s="26">
        <f t="shared" si="104"/>
        <v>0</v>
      </c>
      <c r="E386" s="43">
        <f>IF($D386&lt;0.1,0,-PPMT(+C386/12,+B386-J386,Premisas!$C$5-J386,I386))</f>
        <v>0</v>
      </c>
      <c r="F386" s="43">
        <f t="shared" si="101"/>
        <v>0</v>
      </c>
      <c r="G386" s="44">
        <f t="shared" si="102"/>
        <v>0</v>
      </c>
      <c r="H386" s="37"/>
      <c r="I386" s="30">
        <f t="shared" si="118"/>
        <v>0</v>
      </c>
      <c r="J386" s="31">
        <f t="shared" si="119"/>
        <v>372</v>
      </c>
    </row>
    <row r="387" spans="2:10" ht="12.75">
      <c r="B387" s="33">
        <f t="shared" si="103"/>
        <v>385</v>
      </c>
      <c r="C387" s="45">
        <f>'Manteniendo amortización inicia'!C387</f>
        <v>0.0254</v>
      </c>
      <c r="D387" s="16">
        <f t="shared" si="104"/>
        <v>0</v>
      </c>
      <c r="E387" s="35">
        <f>IF($D387&lt;0.1,0,-PPMT(+C387/12,+B387-J387,Premisas!$C$5-J387,I387))</f>
        <v>0</v>
      </c>
      <c r="F387" s="35">
        <f aca="true" t="shared" si="120" ref="F387:F450">D387*C387/12</f>
        <v>0</v>
      </c>
      <c r="G387" s="36">
        <f aca="true" t="shared" si="121" ref="G387:G450">E387+F387</f>
        <v>0</v>
      </c>
      <c r="H387" s="37"/>
      <c r="I387" s="30">
        <f>D387</f>
        <v>0</v>
      </c>
      <c r="J387" s="31">
        <f>B386</f>
        <v>384</v>
      </c>
    </row>
    <row r="388" spans="2:10" ht="12.75">
      <c r="B388" s="38">
        <f aca="true" t="shared" si="122" ref="B388:B451">+B387+1</f>
        <v>386</v>
      </c>
      <c r="C388" s="39">
        <f aca="true" t="shared" si="123" ref="C388:C398">+C387</f>
        <v>0.0254</v>
      </c>
      <c r="D388" s="22">
        <f aca="true" t="shared" si="124" ref="D388:D451">+D387-E387</f>
        <v>0</v>
      </c>
      <c r="E388" s="37">
        <f>IF($D388&lt;0.1,0,-PPMT(+C388/12,+B388-J388,Premisas!$C$5-J388,I388))</f>
        <v>0</v>
      </c>
      <c r="F388" s="37">
        <f t="shared" si="120"/>
        <v>0</v>
      </c>
      <c r="G388" s="40">
        <f t="shared" si="121"/>
        <v>0</v>
      </c>
      <c r="H388" s="37"/>
      <c r="I388" s="30">
        <f aca="true" t="shared" si="125" ref="I388:I398">I387</f>
        <v>0</v>
      </c>
      <c r="J388" s="31">
        <f aca="true" t="shared" si="126" ref="J388:J398">J387</f>
        <v>384</v>
      </c>
    </row>
    <row r="389" spans="2:10" ht="12.75">
      <c r="B389" s="38">
        <f t="shared" si="122"/>
        <v>387</v>
      </c>
      <c r="C389" s="39">
        <f t="shared" si="123"/>
        <v>0.0254</v>
      </c>
      <c r="D389" s="22">
        <f t="shared" si="124"/>
        <v>0</v>
      </c>
      <c r="E389" s="37">
        <f>IF($D389&lt;0.1,0,-PPMT(+C389/12,+B389-J389,Premisas!$C$5-J389,I389))</f>
        <v>0</v>
      </c>
      <c r="F389" s="37">
        <f t="shared" si="120"/>
        <v>0</v>
      </c>
      <c r="G389" s="40">
        <f t="shared" si="121"/>
        <v>0</v>
      </c>
      <c r="H389" s="37"/>
      <c r="I389" s="30">
        <f t="shared" si="125"/>
        <v>0</v>
      </c>
      <c r="J389" s="31">
        <f t="shared" si="126"/>
        <v>384</v>
      </c>
    </row>
    <row r="390" spans="2:10" ht="12.75">
      <c r="B390" s="38">
        <f t="shared" si="122"/>
        <v>388</v>
      </c>
      <c r="C390" s="39">
        <f t="shared" si="123"/>
        <v>0.0254</v>
      </c>
      <c r="D390" s="22">
        <f t="shared" si="124"/>
        <v>0</v>
      </c>
      <c r="E390" s="37">
        <f>IF($D390&lt;0.1,0,-PPMT(+C390/12,+B390-J390,Premisas!$C$5-J390,I390))</f>
        <v>0</v>
      </c>
      <c r="F390" s="37">
        <f t="shared" si="120"/>
        <v>0</v>
      </c>
      <c r="G390" s="40">
        <f t="shared" si="121"/>
        <v>0</v>
      </c>
      <c r="H390" s="37"/>
      <c r="I390" s="30">
        <f t="shared" si="125"/>
        <v>0</v>
      </c>
      <c r="J390" s="31">
        <f t="shared" si="126"/>
        <v>384</v>
      </c>
    </row>
    <row r="391" spans="2:10" ht="12.75">
      <c r="B391" s="38">
        <f t="shared" si="122"/>
        <v>389</v>
      </c>
      <c r="C391" s="39">
        <f t="shared" si="123"/>
        <v>0.0254</v>
      </c>
      <c r="D391" s="22">
        <f t="shared" si="124"/>
        <v>0</v>
      </c>
      <c r="E391" s="37">
        <f>IF($D391&lt;0.1,0,-PPMT(+C391/12,+B391-J391,Premisas!$C$5-J391,I391))</f>
        <v>0</v>
      </c>
      <c r="F391" s="37">
        <f t="shared" si="120"/>
        <v>0</v>
      </c>
      <c r="G391" s="40">
        <f t="shared" si="121"/>
        <v>0</v>
      </c>
      <c r="H391" s="37"/>
      <c r="I391" s="30">
        <f t="shared" si="125"/>
        <v>0</v>
      </c>
      <c r="J391" s="31">
        <f t="shared" si="126"/>
        <v>384</v>
      </c>
    </row>
    <row r="392" spans="2:10" ht="12.75">
      <c r="B392" s="38">
        <f t="shared" si="122"/>
        <v>390</v>
      </c>
      <c r="C392" s="39">
        <f t="shared" si="123"/>
        <v>0.0254</v>
      </c>
      <c r="D392" s="22">
        <f t="shared" si="124"/>
        <v>0</v>
      </c>
      <c r="E392" s="37">
        <f>IF($D392&lt;0.1,0,-PPMT(+C392/12,+B392-J392,Premisas!$C$5-J392,I392))</f>
        <v>0</v>
      </c>
      <c r="F392" s="37">
        <f t="shared" si="120"/>
        <v>0</v>
      </c>
      <c r="G392" s="40">
        <f t="shared" si="121"/>
        <v>0</v>
      </c>
      <c r="H392" s="37"/>
      <c r="I392" s="30">
        <f t="shared" si="125"/>
        <v>0</v>
      </c>
      <c r="J392" s="31">
        <f t="shared" si="126"/>
        <v>384</v>
      </c>
    </row>
    <row r="393" spans="2:10" ht="12.75">
      <c r="B393" s="38">
        <f t="shared" si="122"/>
        <v>391</v>
      </c>
      <c r="C393" s="39">
        <f t="shared" si="123"/>
        <v>0.0254</v>
      </c>
      <c r="D393" s="22">
        <f t="shared" si="124"/>
        <v>0</v>
      </c>
      <c r="E393" s="37">
        <f>IF($D393&lt;0.1,0,-PPMT(+C393/12,+B393-J393,Premisas!$C$5-J393,I393))</f>
        <v>0</v>
      </c>
      <c r="F393" s="37">
        <f t="shared" si="120"/>
        <v>0</v>
      </c>
      <c r="G393" s="40">
        <f t="shared" si="121"/>
        <v>0</v>
      </c>
      <c r="H393" s="37"/>
      <c r="I393" s="30">
        <f t="shared" si="125"/>
        <v>0</v>
      </c>
      <c r="J393" s="31">
        <f t="shared" si="126"/>
        <v>384</v>
      </c>
    </row>
    <row r="394" spans="2:10" ht="12.75">
      <c r="B394" s="38">
        <f t="shared" si="122"/>
        <v>392</v>
      </c>
      <c r="C394" s="39">
        <f t="shared" si="123"/>
        <v>0.0254</v>
      </c>
      <c r="D394" s="22">
        <f t="shared" si="124"/>
        <v>0</v>
      </c>
      <c r="E394" s="37">
        <f>IF($D394&lt;0.1,0,-PPMT(+C394/12,+B394-J394,Premisas!$C$5-J394,I394))</f>
        <v>0</v>
      </c>
      <c r="F394" s="37">
        <f t="shared" si="120"/>
        <v>0</v>
      </c>
      <c r="G394" s="40">
        <f t="shared" si="121"/>
        <v>0</v>
      </c>
      <c r="H394" s="37"/>
      <c r="I394" s="30">
        <f t="shared" si="125"/>
        <v>0</v>
      </c>
      <c r="J394" s="31">
        <f t="shared" si="126"/>
        <v>384</v>
      </c>
    </row>
    <row r="395" spans="2:10" ht="12.75">
      <c r="B395" s="38">
        <f t="shared" si="122"/>
        <v>393</v>
      </c>
      <c r="C395" s="39">
        <f t="shared" si="123"/>
        <v>0.0254</v>
      </c>
      <c r="D395" s="22">
        <f t="shared" si="124"/>
        <v>0</v>
      </c>
      <c r="E395" s="37">
        <f>IF($D395&lt;0.1,0,-PPMT(+C395/12,+B395-J395,Premisas!$C$5-J395,I395))</f>
        <v>0</v>
      </c>
      <c r="F395" s="37">
        <f t="shared" si="120"/>
        <v>0</v>
      </c>
      <c r="G395" s="40">
        <f t="shared" si="121"/>
        <v>0</v>
      </c>
      <c r="H395" s="37"/>
      <c r="I395" s="30">
        <f t="shared" si="125"/>
        <v>0</v>
      </c>
      <c r="J395" s="31">
        <f t="shared" si="126"/>
        <v>384</v>
      </c>
    </row>
    <row r="396" spans="2:10" ht="12.75">
      <c r="B396" s="38">
        <f t="shared" si="122"/>
        <v>394</v>
      </c>
      <c r="C396" s="39">
        <f t="shared" si="123"/>
        <v>0.0254</v>
      </c>
      <c r="D396" s="22">
        <f t="shared" si="124"/>
        <v>0</v>
      </c>
      <c r="E396" s="37">
        <f>IF($D396&lt;0.1,0,-PPMT(+C396/12,+B396-J396,Premisas!$C$5-J396,I396))</f>
        <v>0</v>
      </c>
      <c r="F396" s="37">
        <f t="shared" si="120"/>
        <v>0</v>
      </c>
      <c r="G396" s="40">
        <f t="shared" si="121"/>
        <v>0</v>
      </c>
      <c r="H396" s="37"/>
      <c r="I396" s="30">
        <f t="shared" si="125"/>
        <v>0</v>
      </c>
      <c r="J396" s="31">
        <f t="shared" si="126"/>
        <v>384</v>
      </c>
    </row>
    <row r="397" spans="2:10" ht="12.75">
      <c r="B397" s="38">
        <f t="shared" si="122"/>
        <v>395</v>
      </c>
      <c r="C397" s="39">
        <f t="shared" si="123"/>
        <v>0.0254</v>
      </c>
      <c r="D397" s="22">
        <f t="shared" si="124"/>
        <v>0</v>
      </c>
      <c r="E397" s="37">
        <f>IF($D397&lt;0.1,0,-PPMT(+C397/12,+B397-J397,Premisas!$C$5-J397,I397))</f>
        <v>0</v>
      </c>
      <c r="F397" s="37">
        <f t="shared" si="120"/>
        <v>0</v>
      </c>
      <c r="G397" s="40">
        <f t="shared" si="121"/>
        <v>0</v>
      </c>
      <c r="H397" s="37"/>
      <c r="I397" s="30">
        <f t="shared" si="125"/>
        <v>0</v>
      </c>
      <c r="J397" s="31">
        <f t="shared" si="126"/>
        <v>384</v>
      </c>
    </row>
    <row r="398" spans="2:10" ht="12.75">
      <c r="B398" s="41">
        <f t="shared" si="122"/>
        <v>396</v>
      </c>
      <c r="C398" s="42">
        <f t="shared" si="123"/>
        <v>0.0254</v>
      </c>
      <c r="D398" s="26">
        <f t="shared" si="124"/>
        <v>0</v>
      </c>
      <c r="E398" s="43">
        <f>IF($D398&lt;0.1,0,-PPMT(+C398/12,+B398-J398,Premisas!$C$5-J398,I398))</f>
        <v>0</v>
      </c>
      <c r="F398" s="43">
        <f t="shared" si="120"/>
        <v>0</v>
      </c>
      <c r="G398" s="44">
        <f t="shared" si="121"/>
        <v>0</v>
      </c>
      <c r="H398" s="37"/>
      <c r="I398" s="30">
        <f t="shared" si="125"/>
        <v>0</v>
      </c>
      <c r="J398" s="31">
        <f t="shared" si="126"/>
        <v>384</v>
      </c>
    </row>
    <row r="399" spans="2:10" ht="12.75">
      <c r="B399" s="33">
        <f t="shared" si="122"/>
        <v>397</v>
      </c>
      <c r="C399" s="45">
        <f>'Manteniendo amortización inicia'!C399</f>
        <v>0.0254</v>
      </c>
      <c r="D399" s="16">
        <f t="shared" si="124"/>
        <v>0</v>
      </c>
      <c r="E399" s="35">
        <f>IF($D399&lt;0.1,0,-PPMT(+C399/12,+B399-J399,Premisas!$C$5-J399,I399))</f>
        <v>0</v>
      </c>
      <c r="F399" s="35">
        <f t="shared" si="120"/>
        <v>0</v>
      </c>
      <c r="G399" s="36">
        <f t="shared" si="121"/>
        <v>0</v>
      </c>
      <c r="H399" s="37"/>
      <c r="I399" s="30">
        <f>D399</f>
        <v>0</v>
      </c>
      <c r="J399" s="31">
        <f>B398</f>
        <v>396</v>
      </c>
    </row>
    <row r="400" spans="2:10" ht="12.75">
      <c r="B400" s="38">
        <f t="shared" si="122"/>
        <v>398</v>
      </c>
      <c r="C400" s="39">
        <f aca="true" t="shared" si="127" ref="C400:C410">+C399</f>
        <v>0.0254</v>
      </c>
      <c r="D400" s="22">
        <f t="shared" si="124"/>
        <v>0</v>
      </c>
      <c r="E400" s="37">
        <f>IF($D400&lt;0.1,0,-PPMT(+C400/12,+B400-J400,Premisas!$C$5-J400,I400))</f>
        <v>0</v>
      </c>
      <c r="F400" s="37">
        <f t="shared" si="120"/>
        <v>0</v>
      </c>
      <c r="G400" s="40">
        <f t="shared" si="121"/>
        <v>0</v>
      </c>
      <c r="H400" s="37"/>
      <c r="I400" s="30">
        <f aca="true" t="shared" si="128" ref="I400:I410">I399</f>
        <v>0</v>
      </c>
      <c r="J400" s="31">
        <f aca="true" t="shared" si="129" ref="J400:J410">J399</f>
        <v>396</v>
      </c>
    </row>
    <row r="401" spans="2:10" ht="12.75">
      <c r="B401" s="38">
        <f t="shared" si="122"/>
        <v>399</v>
      </c>
      <c r="C401" s="39">
        <f t="shared" si="127"/>
        <v>0.0254</v>
      </c>
      <c r="D401" s="22">
        <f t="shared" si="124"/>
        <v>0</v>
      </c>
      <c r="E401" s="37">
        <f>IF($D401&lt;0.1,0,-PPMT(+C401/12,+B401-J401,Premisas!$C$5-J401,I401))</f>
        <v>0</v>
      </c>
      <c r="F401" s="37">
        <f t="shared" si="120"/>
        <v>0</v>
      </c>
      <c r="G401" s="40">
        <f t="shared" si="121"/>
        <v>0</v>
      </c>
      <c r="H401" s="37"/>
      <c r="I401" s="30">
        <f t="shared" si="128"/>
        <v>0</v>
      </c>
      <c r="J401" s="31">
        <f t="shared" si="129"/>
        <v>396</v>
      </c>
    </row>
    <row r="402" spans="2:10" ht="12.75">
      <c r="B402" s="38">
        <f t="shared" si="122"/>
        <v>400</v>
      </c>
      <c r="C402" s="39">
        <f t="shared" si="127"/>
        <v>0.0254</v>
      </c>
      <c r="D402" s="22">
        <f t="shared" si="124"/>
        <v>0</v>
      </c>
      <c r="E402" s="37">
        <f>IF($D402&lt;0.1,0,-PPMT(+C402/12,+B402-J402,Premisas!$C$5-J402,I402))</f>
        <v>0</v>
      </c>
      <c r="F402" s="37">
        <f t="shared" si="120"/>
        <v>0</v>
      </c>
      <c r="G402" s="40">
        <f t="shared" si="121"/>
        <v>0</v>
      </c>
      <c r="H402" s="37"/>
      <c r="I402" s="30">
        <f t="shared" si="128"/>
        <v>0</v>
      </c>
      <c r="J402" s="31">
        <f t="shared" si="129"/>
        <v>396</v>
      </c>
    </row>
    <row r="403" spans="2:10" ht="12.75">
      <c r="B403" s="38">
        <f t="shared" si="122"/>
        <v>401</v>
      </c>
      <c r="C403" s="39">
        <f t="shared" si="127"/>
        <v>0.0254</v>
      </c>
      <c r="D403" s="22">
        <f t="shared" si="124"/>
        <v>0</v>
      </c>
      <c r="E403" s="37">
        <f>IF($D403&lt;0.1,0,-PPMT(+C403/12,+B403-J403,Premisas!$C$5-J403,I403))</f>
        <v>0</v>
      </c>
      <c r="F403" s="37">
        <f t="shared" si="120"/>
        <v>0</v>
      </c>
      <c r="G403" s="40">
        <f t="shared" si="121"/>
        <v>0</v>
      </c>
      <c r="H403" s="37"/>
      <c r="I403" s="30">
        <f t="shared" si="128"/>
        <v>0</v>
      </c>
      <c r="J403" s="31">
        <f t="shared" si="129"/>
        <v>396</v>
      </c>
    </row>
    <row r="404" spans="2:10" ht="12.75">
      <c r="B404" s="38">
        <f t="shared" si="122"/>
        <v>402</v>
      </c>
      <c r="C404" s="39">
        <f t="shared" si="127"/>
        <v>0.0254</v>
      </c>
      <c r="D404" s="22">
        <f t="shared" si="124"/>
        <v>0</v>
      </c>
      <c r="E404" s="37">
        <f>IF($D404&lt;0.1,0,-PPMT(+C404/12,+B404-J404,Premisas!$C$5-J404,I404))</f>
        <v>0</v>
      </c>
      <c r="F404" s="37">
        <f t="shared" si="120"/>
        <v>0</v>
      </c>
      <c r="G404" s="40">
        <f t="shared" si="121"/>
        <v>0</v>
      </c>
      <c r="H404" s="37"/>
      <c r="I404" s="30">
        <f t="shared" si="128"/>
        <v>0</v>
      </c>
      <c r="J404" s="31">
        <f t="shared" si="129"/>
        <v>396</v>
      </c>
    </row>
    <row r="405" spans="2:10" ht="12.75">
      <c r="B405" s="38">
        <f t="shared" si="122"/>
        <v>403</v>
      </c>
      <c r="C405" s="39">
        <f t="shared" si="127"/>
        <v>0.0254</v>
      </c>
      <c r="D405" s="22">
        <f t="shared" si="124"/>
        <v>0</v>
      </c>
      <c r="E405" s="37">
        <f>IF($D405&lt;0.1,0,-PPMT(+C405/12,+B405-J405,Premisas!$C$5-J405,I405))</f>
        <v>0</v>
      </c>
      <c r="F405" s="37">
        <f t="shared" si="120"/>
        <v>0</v>
      </c>
      <c r="G405" s="40">
        <f t="shared" si="121"/>
        <v>0</v>
      </c>
      <c r="H405" s="37"/>
      <c r="I405" s="30">
        <f t="shared" si="128"/>
        <v>0</v>
      </c>
      <c r="J405" s="31">
        <f t="shared" si="129"/>
        <v>396</v>
      </c>
    </row>
    <row r="406" spans="2:10" ht="12.75">
      <c r="B406" s="38">
        <f t="shared" si="122"/>
        <v>404</v>
      </c>
      <c r="C406" s="39">
        <f t="shared" si="127"/>
        <v>0.0254</v>
      </c>
      <c r="D406" s="22">
        <f t="shared" si="124"/>
        <v>0</v>
      </c>
      <c r="E406" s="37">
        <f>IF($D406&lt;0.1,0,-PPMT(+C406/12,+B406-J406,Premisas!$C$5-J406,I406))</f>
        <v>0</v>
      </c>
      <c r="F406" s="37">
        <f t="shared" si="120"/>
        <v>0</v>
      </c>
      <c r="G406" s="40">
        <f t="shared" si="121"/>
        <v>0</v>
      </c>
      <c r="H406" s="37"/>
      <c r="I406" s="30">
        <f t="shared" si="128"/>
        <v>0</v>
      </c>
      <c r="J406" s="31">
        <f t="shared" si="129"/>
        <v>396</v>
      </c>
    </row>
    <row r="407" spans="2:10" ht="12.75">
      <c r="B407" s="38">
        <f t="shared" si="122"/>
        <v>405</v>
      </c>
      <c r="C407" s="39">
        <f t="shared" si="127"/>
        <v>0.0254</v>
      </c>
      <c r="D407" s="22">
        <f t="shared" si="124"/>
        <v>0</v>
      </c>
      <c r="E407" s="37">
        <f>IF($D407&lt;0.1,0,-PPMT(+C407/12,+B407-J407,Premisas!$C$5-J407,I407))</f>
        <v>0</v>
      </c>
      <c r="F407" s="37">
        <f t="shared" si="120"/>
        <v>0</v>
      </c>
      <c r="G407" s="40">
        <f t="shared" si="121"/>
        <v>0</v>
      </c>
      <c r="H407" s="37"/>
      <c r="I407" s="30">
        <f t="shared" si="128"/>
        <v>0</v>
      </c>
      <c r="J407" s="31">
        <f t="shared" si="129"/>
        <v>396</v>
      </c>
    </row>
    <row r="408" spans="2:10" ht="12.75">
      <c r="B408" s="38">
        <f t="shared" si="122"/>
        <v>406</v>
      </c>
      <c r="C408" s="39">
        <f t="shared" si="127"/>
        <v>0.0254</v>
      </c>
      <c r="D408" s="22">
        <f t="shared" si="124"/>
        <v>0</v>
      </c>
      <c r="E408" s="37">
        <f>IF($D408&lt;0.1,0,-PPMT(+C408/12,+B408-J408,Premisas!$C$5-J408,I408))</f>
        <v>0</v>
      </c>
      <c r="F408" s="37">
        <f t="shared" si="120"/>
        <v>0</v>
      </c>
      <c r="G408" s="40">
        <f t="shared" si="121"/>
        <v>0</v>
      </c>
      <c r="H408" s="37"/>
      <c r="I408" s="30">
        <f t="shared" si="128"/>
        <v>0</v>
      </c>
      <c r="J408" s="31">
        <f t="shared" si="129"/>
        <v>396</v>
      </c>
    </row>
    <row r="409" spans="2:10" ht="12.75">
      <c r="B409" s="38">
        <f t="shared" si="122"/>
        <v>407</v>
      </c>
      <c r="C409" s="39">
        <f t="shared" si="127"/>
        <v>0.0254</v>
      </c>
      <c r="D409" s="22">
        <f t="shared" si="124"/>
        <v>0</v>
      </c>
      <c r="E409" s="37">
        <f>IF($D409&lt;0.1,0,-PPMT(+C409/12,+B409-J409,Premisas!$C$5-J409,I409))</f>
        <v>0</v>
      </c>
      <c r="F409" s="37">
        <f t="shared" si="120"/>
        <v>0</v>
      </c>
      <c r="G409" s="40">
        <f t="shared" si="121"/>
        <v>0</v>
      </c>
      <c r="H409" s="37"/>
      <c r="I409" s="30">
        <f t="shared" si="128"/>
        <v>0</v>
      </c>
      <c r="J409" s="31">
        <f t="shared" si="129"/>
        <v>396</v>
      </c>
    </row>
    <row r="410" spans="2:10" ht="12.75">
      <c r="B410" s="41">
        <f t="shared" si="122"/>
        <v>408</v>
      </c>
      <c r="C410" s="42">
        <f t="shared" si="127"/>
        <v>0.0254</v>
      </c>
      <c r="D410" s="26">
        <f t="shared" si="124"/>
        <v>0</v>
      </c>
      <c r="E410" s="43">
        <f>IF($D410&lt;0.1,0,-PPMT(+C410/12,+B410-J410,Premisas!$C$5-J410,I410))</f>
        <v>0</v>
      </c>
      <c r="F410" s="43">
        <f t="shared" si="120"/>
        <v>0</v>
      </c>
      <c r="G410" s="44">
        <f t="shared" si="121"/>
        <v>0</v>
      </c>
      <c r="H410" s="37"/>
      <c r="I410" s="30">
        <f t="shared" si="128"/>
        <v>0</v>
      </c>
      <c r="J410" s="31">
        <f t="shared" si="129"/>
        <v>396</v>
      </c>
    </row>
    <row r="411" spans="2:10" ht="12.75">
      <c r="B411" s="33">
        <f t="shared" si="122"/>
        <v>409</v>
      </c>
      <c r="C411" s="45">
        <f>'Manteniendo amortización inicia'!C411</f>
        <v>0.0254</v>
      </c>
      <c r="D411" s="16">
        <f t="shared" si="124"/>
        <v>0</v>
      </c>
      <c r="E411" s="35">
        <f>IF($D411&lt;0.1,0,-PPMT(+C411/12,+B411-J411,Premisas!$C$5-J411,I411))</f>
        <v>0</v>
      </c>
      <c r="F411" s="35">
        <f t="shared" si="120"/>
        <v>0</v>
      </c>
      <c r="G411" s="36">
        <f t="shared" si="121"/>
        <v>0</v>
      </c>
      <c r="H411" s="37"/>
      <c r="I411" s="30">
        <f>D411</f>
        <v>0</v>
      </c>
      <c r="J411" s="31">
        <f>B410</f>
        <v>408</v>
      </c>
    </row>
    <row r="412" spans="2:10" ht="12.75">
      <c r="B412" s="38">
        <f t="shared" si="122"/>
        <v>410</v>
      </c>
      <c r="C412" s="39">
        <f aca="true" t="shared" si="130" ref="C412:C422">+C411</f>
        <v>0.0254</v>
      </c>
      <c r="D412" s="22">
        <f t="shared" si="124"/>
        <v>0</v>
      </c>
      <c r="E412" s="37">
        <f>IF($D412&lt;0.1,0,-PPMT(+C412/12,+B412-J412,Premisas!$C$5-J412,I412))</f>
        <v>0</v>
      </c>
      <c r="F412" s="37">
        <f t="shared" si="120"/>
        <v>0</v>
      </c>
      <c r="G412" s="40">
        <f t="shared" si="121"/>
        <v>0</v>
      </c>
      <c r="H412" s="37"/>
      <c r="I412" s="30">
        <f aca="true" t="shared" si="131" ref="I412:I422">I411</f>
        <v>0</v>
      </c>
      <c r="J412" s="31">
        <f aca="true" t="shared" si="132" ref="J412:J422">J411</f>
        <v>408</v>
      </c>
    </row>
    <row r="413" spans="2:10" ht="12.75">
      <c r="B413" s="38">
        <f t="shared" si="122"/>
        <v>411</v>
      </c>
      <c r="C413" s="39">
        <f t="shared" si="130"/>
        <v>0.0254</v>
      </c>
      <c r="D413" s="22">
        <f t="shared" si="124"/>
        <v>0</v>
      </c>
      <c r="E413" s="37">
        <f>IF($D413&lt;0.1,0,-PPMT(+C413/12,+B413-J413,Premisas!$C$5-J413,I413))</f>
        <v>0</v>
      </c>
      <c r="F413" s="37">
        <f t="shared" si="120"/>
        <v>0</v>
      </c>
      <c r="G413" s="40">
        <f t="shared" si="121"/>
        <v>0</v>
      </c>
      <c r="H413" s="37"/>
      <c r="I413" s="30">
        <f t="shared" si="131"/>
        <v>0</v>
      </c>
      <c r="J413" s="31">
        <f t="shared" si="132"/>
        <v>408</v>
      </c>
    </row>
    <row r="414" spans="2:10" ht="12.75">
      <c r="B414" s="38">
        <f t="shared" si="122"/>
        <v>412</v>
      </c>
      <c r="C414" s="39">
        <f t="shared" si="130"/>
        <v>0.0254</v>
      </c>
      <c r="D414" s="22">
        <f t="shared" si="124"/>
        <v>0</v>
      </c>
      <c r="E414" s="37">
        <f>IF($D414&lt;0.1,0,-PPMT(+C414/12,+B414-J414,Premisas!$C$5-J414,I414))</f>
        <v>0</v>
      </c>
      <c r="F414" s="37">
        <f t="shared" si="120"/>
        <v>0</v>
      </c>
      <c r="G414" s="40">
        <f t="shared" si="121"/>
        <v>0</v>
      </c>
      <c r="H414" s="37"/>
      <c r="I414" s="30">
        <f t="shared" si="131"/>
        <v>0</v>
      </c>
      <c r="J414" s="31">
        <f t="shared" si="132"/>
        <v>408</v>
      </c>
    </row>
    <row r="415" spans="2:10" ht="12.75">
      <c r="B415" s="38">
        <f t="shared" si="122"/>
        <v>413</v>
      </c>
      <c r="C415" s="39">
        <f t="shared" si="130"/>
        <v>0.0254</v>
      </c>
      <c r="D415" s="22">
        <f t="shared" si="124"/>
        <v>0</v>
      </c>
      <c r="E415" s="37">
        <f>IF($D415&lt;0.1,0,-PPMT(+C415/12,+B415-J415,Premisas!$C$5-J415,I415))</f>
        <v>0</v>
      </c>
      <c r="F415" s="37">
        <f t="shared" si="120"/>
        <v>0</v>
      </c>
      <c r="G415" s="40">
        <f t="shared" si="121"/>
        <v>0</v>
      </c>
      <c r="H415" s="37"/>
      <c r="I415" s="30">
        <f t="shared" si="131"/>
        <v>0</v>
      </c>
      <c r="J415" s="31">
        <f t="shared" si="132"/>
        <v>408</v>
      </c>
    </row>
    <row r="416" spans="2:10" ht="12.75">
      <c r="B416" s="38">
        <f t="shared" si="122"/>
        <v>414</v>
      </c>
      <c r="C416" s="39">
        <f t="shared" si="130"/>
        <v>0.0254</v>
      </c>
      <c r="D416" s="22">
        <f t="shared" si="124"/>
        <v>0</v>
      </c>
      <c r="E416" s="37">
        <f>IF($D416&lt;0.1,0,-PPMT(+C416/12,+B416-J416,Premisas!$C$5-J416,I416))</f>
        <v>0</v>
      </c>
      <c r="F416" s="37">
        <f t="shared" si="120"/>
        <v>0</v>
      </c>
      <c r="G416" s="40">
        <f t="shared" si="121"/>
        <v>0</v>
      </c>
      <c r="H416" s="37"/>
      <c r="I416" s="30">
        <f t="shared" si="131"/>
        <v>0</v>
      </c>
      <c r="J416" s="31">
        <f t="shared" si="132"/>
        <v>408</v>
      </c>
    </row>
    <row r="417" spans="2:10" ht="12.75">
      <c r="B417" s="38">
        <f t="shared" si="122"/>
        <v>415</v>
      </c>
      <c r="C417" s="39">
        <f t="shared" si="130"/>
        <v>0.0254</v>
      </c>
      <c r="D417" s="22">
        <f t="shared" si="124"/>
        <v>0</v>
      </c>
      <c r="E417" s="37">
        <f>IF($D417&lt;0.1,0,-PPMT(+C417/12,+B417-J417,Premisas!$C$5-J417,I417))</f>
        <v>0</v>
      </c>
      <c r="F417" s="37">
        <f t="shared" si="120"/>
        <v>0</v>
      </c>
      <c r="G417" s="40">
        <f t="shared" si="121"/>
        <v>0</v>
      </c>
      <c r="H417" s="37"/>
      <c r="I417" s="30">
        <f t="shared" si="131"/>
        <v>0</v>
      </c>
      <c r="J417" s="31">
        <f t="shared" si="132"/>
        <v>408</v>
      </c>
    </row>
    <row r="418" spans="2:10" ht="12.75">
      <c r="B418" s="38">
        <f t="shared" si="122"/>
        <v>416</v>
      </c>
      <c r="C418" s="39">
        <f t="shared" si="130"/>
        <v>0.0254</v>
      </c>
      <c r="D418" s="22">
        <f t="shared" si="124"/>
        <v>0</v>
      </c>
      <c r="E418" s="37">
        <f>IF($D418&lt;0.1,0,-PPMT(+C418/12,+B418-J418,Premisas!$C$5-J418,I418))</f>
        <v>0</v>
      </c>
      <c r="F418" s="37">
        <f t="shared" si="120"/>
        <v>0</v>
      </c>
      <c r="G418" s="40">
        <f t="shared" si="121"/>
        <v>0</v>
      </c>
      <c r="H418" s="37"/>
      <c r="I418" s="30">
        <f t="shared" si="131"/>
        <v>0</v>
      </c>
      <c r="J418" s="31">
        <f t="shared" si="132"/>
        <v>408</v>
      </c>
    </row>
    <row r="419" spans="2:10" ht="12.75">
      <c r="B419" s="38">
        <f t="shared" si="122"/>
        <v>417</v>
      </c>
      <c r="C419" s="39">
        <f t="shared" si="130"/>
        <v>0.0254</v>
      </c>
      <c r="D419" s="22">
        <f t="shared" si="124"/>
        <v>0</v>
      </c>
      <c r="E419" s="37">
        <f>IF($D419&lt;0.1,0,-PPMT(+C419/12,+B419-J419,Premisas!$C$5-J419,I419))</f>
        <v>0</v>
      </c>
      <c r="F419" s="37">
        <f t="shared" si="120"/>
        <v>0</v>
      </c>
      <c r="G419" s="40">
        <f t="shared" si="121"/>
        <v>0</v>
      </c>
      <c r="H419" s="37"/>
      <c r="I419" s="30">
        <f t="shared" si="131"/>
        <v>0</v>
      </c>
      <c r="J419" s="31">
        <f t="shared" si="132"/>
        <v>408</v>
      </c>
    </row>
    <row r="420" spans="2:10" ht="12.75">
      <c r="B420" s="38">
        <f t="shared" si="122"/>
        <v>418</v>
      </c>
      <c r="C420" s="39">
        <f t="shared" si="130"/>
        <v>0.0254</v>
      </c>
      <c r="D420" s="22">
        <f t="shared" si="124"/>
        <v>0</v>
      </c>
      <c r="E420" s="37">
        <f>IF($D420&lt;0.1,0,-PPMT(+C420/12,+B420-J420,Premisas!$C$5-J420,I420))</f>
        <v>0</v>
      </c>
      <c r="F420" s="37">
        <f t="shared" si="120"/>
        <v>0</v>
      </c>
      <c r="G420" s="40">
        <f t="shared" si="121"/>
        <v>0</v>
      </c>
      <c r="H420" s="37"/>
      <c r="I420" s="30">
        <f t="shared" si="131"/>
        <v>0</v>
      </c>
      <c r="J420" s="31">
        <f t="shared" si="132"/>
        <v>408</v>
      </c>
    </row>
    <row r="421" spans="2:10" ht="12.75">
      <c r="B421" s="38">
        <f t="shared" si="122"/>
        <v>419</v>
      </c>
      <c r="C421" s="39">
        <f t="shared" si="130"/>
        <v>0.0254</v>
      </c>
      <c r="D421" s="22">
        <f t="shared" si="124"/>
        <v>0</v>
      </c>
      <c r="E421" s="37">
        <f>IF($D421&lt;0.1,0,-PPMT(+C421/12,+B421-J421,Premisas!$C$5-J421,I421))</f>
        <v>0</v>
      </c>
      <c r="F421" s="37">
        <f t="shared" si="120"/>
        <v>0</v>
      </c>
      <c r="G421" s="40">
        <f t="shared" si="121"/>
        <v>0</v>
      </c>
      <c r="H421" s="37"/>
      <c r="I421" s="30">
        <f t="shared" si="131"/>
        <v>0</v>
      </c>
      <c r="J421" s="31">
        <f t="shared" si="132"/>
        <v>408</v>
      </c>
    </row>
    <row r="422" spans="2:10" ht="12.75">
      <c r="B422" s="41">
        <f t="shared" si="122"/>
        <v>420</v>
      </c>
      <c r="C422" s="42">
        <f t="shared" si="130"/>
        <v>0.0254</v>
      </c>
      <c r="D422" s="26">
        <f t="shared" si="124"/>
        <v>0</v>
      </c>
      <c r="E422" s="43">
        <f>IF($D422&lt;0.1,0,-PPMT(+C422/12,+B422-J422,Premisas!$C$5-J422,I422))</f>
        <v>0</v>
      </c>
      <c r="F422" s="43">
        <f t="shared" si="120"/>
        <v>0</v>
      </c>
      <c r="G422" s="44">
        <f t="shared" si="121"/>
        <v>0</v>
      </c>
      <c r="H422" s="37"/>
      <c r="I422" s="30">
        <f t="shared" si="131"/>
        <v>0</v>
      </c>
      <c r="J422" s="31">
        <f t="shared" si="132"/>
        <v>408</v>
      </c>
    </row>
    <row r="423" spans="2:10" ht="12.75">
      <c r="B423" s="33">
        <f t="shared" si="122"/>
        <v>421</v>
      </c>
      <c r="C423" s="45">
        <f>'Manteniendo amortización inicia'!C423</f>
        <v>0.0254</v>
      </c>
      <c r="D423" s="16">
        <f t="shared" si="124"/>
        <v>0</v>
      </c>
      <c r="E423" s="35">
        <f>IF($D423&lt;0.1,0,-PPMT(+C423/12,+B423-J423,Premisas!$C$5-J423,I423))</f>
        <v>0</v>
      </c>
      <c r="F423" s="35">
        <f t="shared" si="120"/>
        <v>0</v>
      </c>
      <c r="G423" s="36">
        <f t="shared" si="121"/>
        <v>0</v>
      </c>
      <c r="H423" s="37"/>
      <c r="I423" s="30">
        <f>D423</f>
        <v>0</v>
      </c>
      <c r="J423" s="31">
        <f>B422</f>
        <v>420</v>
      </c>
    </row>
    <row r="424" spans="2:10" ht="12.75">
      <c r="B424" s="38">
        <f t="shared" si="122"/>
        <v>422</v>
      </c>
      <c r="C424" s="39">
        <f aca="true" t="shared" si="133" ref="C424:C434">+C423</f>
        <v>0.0254</v>
      </c>
      <c r="D424" s="22">
        <f t="shared" si="124"/>
        <v>0</v>
      </c>
      <c r="E424" s="37">
        <f>IF($D424&lt;0.1,0,-PPMT(+C424/12,+B424-J424,Premisas!$C$5-J424,I424))</f>
        <v>0</v>
      </c>
      <c r="F424" s="37">
        <f t="shared" si="120"/>
        <v>0</v>
      </c>
      <c r="G424" s="40">
        <f t="shared" si="121"/>
        <v>0</v>
      </c>
      <c r="H424" s="37"/>
      <c r="I424" s="30">
        <f aca="true" t="shared" si="134" ref="I424:I434">I423</f>
        <v>0</v>
      </c>
      <c r="J424" s="31">
        <f aca="true" t="shared" si="135" ref="J424:J434">J423</f>
        <v>420</v>
      </c>
    </row>
    <row r="425" spans="2:10" ht="12.75">
      <c r="B425" s="38">
        <f t="shared" si="122"/>
        <v>423</v>
      </c>
      <c r="C425" s="39">
        <f t="shared" si="133"/>
        <v>0.0254</v>
      </c>
      <c r="D425" s="22">
        <f t="shared" si="124"/>
        <v>0</v>
      </c>
      <c r="E425" s="37">
        <f>IF($D425&lt;0.1,0,-PPMT(+C425/12,+B425-J425,Premisas!$C$5-J425,I425))</f>
        <v>0</v>
      </c>
      <c r="F425" s="37">
        <f t="shared" si="120"/>
        <v>0</v>
      </c>
      <c r="G425" s="40">
        <f t="shared" si="121"/>
        <v>0</v>
      </c>
      <c r="H425" s="37"/>
      <c r="I425" s="30">
        <f t="shared" si="134"/>
        <v>0</v>
      </c>
      <c r="J425" s="31">
        <f t="shared" si="135"/>
        <v>420</v>
      </c>
    </row>
    <row r="426" spans="2:10" ht="12.75">
      <c r="B426" s="38">
        <f t="shared" si="122"/>
        <v>424</v>
      </c>
      <c r="C426" s="39">
        <f t="shared" si="133"/>
        <v>0.0254</v>
      </c>
      <c r="D426" s="22">
        <f t="shared" si="124"/>
        <v>0</v>
      </c>
      <c r="E426" s="37">
        <f>IF($D426&lt;0.1,0,-PPMT(+C426/12,+B426-J426,Premisas!$C$5-J426,I426))</f>
        <v>0</v>
      </c>
      <c r="F426" s="37">
        <f t="shared" si="120"/>
        <v>0</v>
      </c>
      <c r="G426" s="40">
        <f t="shared" si="121"/>
        <v>0</v>
      </c>
      <c r="H426" s="37"/>
      <c r="I426" s="30">
        <f t="shared" si="134"/>
        <v>0</v>
      </c>
      <c r="J426" s="31">
        <f t="shared" si="135"/>
        <v>420</v>
      </c>
    </row>
    <row r="427" spans="2:10" ht="12.75">
      <c r="B427" s="38">
        <f t="shared" si="122"/>
        <v>425</v>
      </c>
      <c r="C427" s="39">
        <f t="shared" si="133"/>
        <v>0.0254</v>
      </c>
      <c r="D427" s="22">
        <f t="shared" si="124"/>
        <v>0</v>
      </c>
      <c r="E427" s="37">
        <f>IF($D427&lt;0.1,0,-PPMT(+C427/12,+B427-J427,Premisas!$C$5-J427,I427))</f>
        <v>0</v>
      </c>
      <c r="F427" s="37">
        <f t="shared" si="120"/>
        <v>0</v>
      </c>
      <c r="G427" s="40">
        <f t="shared" si="121"/>
        <v>0</v>
      </c>
      <c r="H427" s="37"/>
      <c r="I427" s="30">
        <f t="shared" si="134"/>
        <v>0</v>
      </c>
      <c r="J427" s="31">
        <f t="shared" si="135"/>
        <v>420</v>
      </c>
    </row>
    <row r="428" spans="2:10" ht="12.75">
      <c r="B428" s="38">
        <f t="shared" si="122"/>
        <v>426</v>
      </c>
      <c r="C428" s="39">
        <f t="shared" si="133"/>
        <v>0.0254</v>
      </c>
      <c r="D428" s="22">
        <f t="shared" si="124"/>
        <v>0</v>
      </c>
      <c r="E428" s="37">
        <f>IF($D428&lt;0.1,0,-PPMT(+C428/12,+B428-J428,Premisas!$C$5-J428,I428))</f>
        <v>0</v>
      </c>
      <c r="F428" s="37">
        <f t="shared" si="120"/>
        <v>0</v>
      </c>
      <c r="G428" s="40">
        <f t="shared" si="121"/>
        <v>0</v>
      </c>
      <c r="H428" s="37"/>
      <c r="I428" s="30">
        <f t="shared" si="134"/>
        <v>0</v>
      </c>
      <c r="J428" s="31">
        <f t="shared" si="135"/>
        <v>420</v>
      </c>
    </row>
    <row r="429" spans="2:10" ht="12.75">
      <c r="B429" s="38">
        <f t="shared" si="122"/>
        <v>427</v>
      </c>
      <c r="C429" s="39">
        <f t="shared" si="133"/>
        <v>0.0254</v>
      </c>
      <c r="D429" s="22">
        <f t="shared" si="124"/>
        <v>0</v>
      </c>
      <c r="E429" s="37">
        <f>IF($D429&lt;0.1,0,-PPMT(+C429/12,+B429-J429,Premisas!$C$5-J429,I429))</f>
        <v>0</v>
      </c>
      <c r="F429" s="37">
        <f t="shared" si="120"/>
        <v>0</v>
      </c>
      <c r="G429" s="40">
        <f t="shared" si="121"/>
        <v>0</v>
      </c>
      <c r="H429" s="37"/>
      <c r="I429" s="30">
        <f t="shared" si="134"/>
        <v>0</v>
      </c>
      <c r="J429" s="31">
        <f t="shared" si="135"/>
        <v>420</v>
      </c>
    </row>
    <row r="430" spans="2:10" ht="12.75">
      <c r="B430" s="38">
        <f t="shared" si="122"/>
        <v>428</v>
      </c>
      <c r="C430" s="39">
        <f t="shared" si="133"/>
        <v>0.0254</v>
      </c>
      <c r="D430" s="22">
        <f t="shared" si="124"/>
        <v>0</v>
      </c>
      <c r="E430" s="37">
        <f>IF($D430&lt;0.1,0,-PPMT(+C430/12,+B430-J430,Premisas!$C$5-J430,I430))</f>
        <v>0</v>
      </c>
      <c r="F430" s="37">
        <f t="shared" si="120"/>
        <v>0</v>
      </c>
      <c r="G430" s="40">
        <f t="shared" si="121"/>
        <v>0</v>
      </c>
      <c r="H430" s="37"/>
      <c r="I430" s="30">
        <f t="shared" si="134"/>
        <v>0</v>
      </c>
      <c r="J430" s="31">
        <f t="shared" si="135"/>
        <v>420</v>
      </c>
    </row>
    <row r="431" spans="2:10" ht="12.75">
      <c r="B431" s="38">
        <f t="shared" si="122"/>
        <v>429</v>
      </c>
      <c r="C431" s="39">
        <f t="shared" si="133"/>
        <v>0.0254</v>
      </c>
      <c r="D431" s="22">
        <f t="shared" si="124"/>
        <v>0</v>
      </c>
      <c r="E431" s="37">
        <f>IF($D431&lt;0.1,0,-PPMT(+C431/12,+B431-J431,Premisas!$C$5-J431,I431))</f>
        <v>0</v>
      </c>
      <c r="F431" s="37">
        <f t="shared" si="120"/>
        <v>0</v>
      </c>
      <c r="G431" s="40">
        <f t="shared" si="121"/>
        <v>0</v>
      </c>
      <c r="H431" s="37"/>
      <c r="I431" s="30">
        <f t="shared" si="134"/>
        <v>0</v>
      </c>
      <c r="J431" s="31">
        <f t="shared" si="135"/>
        <v>420</v>
      </c>
    </row>
    <row r="432" spans="2:10" ht="12.75">
      <c r="B432" s="38">
        <f t="shared" si="122"/>
        <v>430</v>
      </c>
      <c r="C432" s="39">
        <f t="shared" si="133"/>
        <v>0.0254</v>
      </c>
      <c r="D432" s="22">
        <f t="shared" si="124"/>
        <v>0</v>
      </c>
      <c r="E432" s="37">
        <f>IF($D432&lt;0.1,0,-PPMT(+C432/12,+B432-J432,Premisas!$C$5-J432,I432))</f>
        <v>0</v>
      </c>
      <c r="F432" s="37">
        <f t="shared" si="120"/>
        <v>0</v>
      </c>
      <c r="G432" s="40">
        <f t="shared" si="121"/>
        <v>0</v>
      </c>
      <c r="H432" s="37"/>
      <c r="I432" s="30">
        <f t="shared" si="134"/>
        <v>0</v>
      </c>
      <c r="J432" s="31">
        <f t="shared" si="135"/>
        <v>420</v>
      </c>
    </row>
    <row r="433" spans="2:10" ht="12.75">
      <c r="B433" s="38">
        <f t="shared" si="122"/>
        <v>431</v>
      </c>
      <c r="C433" s="39">
        <f t="shared" si="133"/>
        <v>0.0254</v>
      </c>
      <c r="D433" s="22">
        <f t="shared" si="124"/>
        <v>0</v>
      </c>
      <c r="E433" s="37">
        <f>IF($D433&lt;0.1,0,-PPMT(+C433/12,+B433-J433,Premisas!$C$5-J433,I433))</f>
        <v>0</v>
      </c>
      <c r="F433" s="37">
        <f t="shared" si="120"/>
        <v>0</v>
      </c>
      <c r="G433" s="40">
        <f t="shared" si="121"/>
        <v>0</v>
      </c>
      <c r="H433" s="37"/>
      <c r="I433" s="30">
        <f t="shared" si="134"/>
        <v>0</v>
      </c>
      <c r="J433" s="31">
        <f t="shared" si="135"/>
        <v>420</v>
      </c>
    </row>
    <row r="434" spans="2:10" ht="12.75">
      <c r="B434" s="41">
        <f t="shared" si="122"/>
        <v>432</v>
      </c>
      <c r="C434" s="42">
        <f t="shared" si="133"/>
        <v>0.0254</v>
      </c>
      <c r="D434" s="26">
        <f t="shared" si="124"/>
        <v>0</v>
      </c>
      <c r="E434" s="43">
        <f>IF($D434&lt;0.1,0,-PPMT(+C434/12,+B434-J434,Premisas!$C$5-J434,I434))</f>
        <v>0</v>
      </c>
      <c r="F434" s="43">
        <f t="shared" si="120"/>
        <v>0</v>
      </c>
      <c r="G434" s="44">
        <f t="shared" si="121"/>
        <v>0</v>
      </c>
      <c r="H434" s="37"/>
      <c r="I434" s="30">
        <f t="shared" si="134"/>
        <v>0</v>
      </c>
      <c r="J434" s="31">
        <f t="shared" si="135"/>
        <v>420</v>
      </c>
    </row>
    <row r="435" spans="2:10" ht="12.75">
      <c r="B435" s="33">
        <f t="shared" si="122"/>
        <v>433</v>
      </c>
      <c r="C435" s="45">
        <f>'Manteniendo amortización inicia'!C435</f>
        <v>0.0254</v>
      </c>
      <c r="D435" s="16">
        <f t="shared" si="124"/>
        <v>0</v>
      </c>
      <c r="E435" s="35">
        <f>IF($D435&lt;0.1,0,-PPMT(+C435/12,+B435-J435,Premisas!$C$5-J435,I435))</f>
        <v>0</v>
      </c>
      <c r="F435" s="35">
        <f t="shared" si="120"/>
        <v>0</v>
      </c>
      <c r="G435" s="36">
        <f t="shared" si="121"/>
        <v>0</v>
      </c>
      <c r="H435" s="37"/>
      <c r="I435" s="30">
        <f>D435</f>
        <v>0</v>
      </c>
      <c r="J435" s="31">
        <f>B434</f>
        <v>432</v>
      </c>
    </row>
    <row r="436" spans="2:10" ht="12.75">
      <c r="B436" s="38">
        <f t="shared" si="122"/>
        <v>434</v>
      </c>
      <c r="C436" s="39">
        <f aca="true" t="shared" si="136" ref="C436:C446">+C435</f>
        <v>0.0254</v>
      </c>
      <c r="D436" s="22">
        <f t="shared" si="124"/>
        <v>0</v>
      </c>
      <c r="E436" s="37">
        <f>IF($D436&lt;0.1,0,-PPMT(+C436/12,+B436-J436,Premisas!$C$5-J436,I436))</f>
        <v>0</v>
      </c>
      <c r="F436" s="37">
        <f t="shared" si="120"/>
        <v>0</v>
      </c>
      <c r="G436" s="40">
        <f t="shared" si="121"/>
        <v>0</v>
      </c>
      <c r="H436" s="37"/>
      <c r="I436" s="30">
        <f aca="true" t="shared" si="137" ref="I436:I446">I435</f>
        <v>0</v>
      </c>
      <c r="J436" s="31">
        <f aca="true" t="shared" si="138" ref="J436:J446">J435</f>
        <v>432</v>
      </c>
    </row>
    <row r="437" spans="2:10" ht="12.75">
      <c r="B437" s="38">
        <f t="shared" si="122"/>
        <v>435</v>
      </c>
      <c r="C437" s="39">
        <f t="shared" si="136"/>
        <v>0.0254</v>
      </c>
      <c r="D437" s="22">
        <f t="shared" si="124"/>
        <v>0</v>
      </c>
      <c r="E437" s="37">
        <f>IF($D437&lt;0.1,0,-PPMT(+C437/12,+B437-J437,Premisas!$C$5-J437,I437))</f>
        <v>0</v>
      </c>
      <c r="F437" s="37">
        <f t="shared" si="120"/>
        <v>0</v>
      </c>
      <c r="G437" s="40">
        <f t="shared" si="121"/>
        <v>0</v>
      </c>
      <c r="H437" s="37"/>
      <c r="I437" s="30">
        <f t="shared" si="137"/>
        <v>0</v>
      </c>
      <c r="J437" s="31">
        <f t="shared" si="138"/>
        <v>432</v>
      </c>
    </row>
    <row r="438" spans="2:10" ht="12.75">
      <c r="B438" s="38">
        <f t="shared" si="122"/>
        <v>436</v>
      </c>
      <c r="C438" s="39">
        <f t="shared" si="136"/>
        <v>0.0254</v>
      </c>
      <c r="D438" s="22">
        <f t="shared" si="124"/>
        <v>0</v>
      </c>
      <c r="E438" s="37">
        <f>IF($D438&lt;0.1,0,-PPMT(+C438/12,+B438-J438,Premisas!$C$5-J438,I438))</f>
        <v>0</v>
      </c>
      <c r="F438" s="37">
        <f t="shared" si="120"/>
        <v>0</v>
      </c>
      <c r="G438" s="40">
        <f t="shared" si="121"/>
        <v>0</v>
      </c>
      <c r="H438" s="37"/>
      <c r="I438" s="30">
        <f t="shared" si="137"/>
        <v>0</v>
      </c>
      <c r="J438" s="31">
        <f t="shared" si="138"/>
        <v>432</v>
      </c>
    </row>
    <row r="439" spans="2:10" ht="12.75">
      <c r="B439" s="38">
        <f t="shared" si="122"/>
        <v>437</v>
      </c>
      <c r="C439" s="39">
        <f t="shared" si="136"/>
        <v>0.0254</v>
      </c>
      <c r="D439" s="22">
        <f t="shared" si="124"/>
        <v>0</v>
      </c>
      <c r="E439" s="37">
        <f>IF($D439&lt;0.1,0,-PPMT(+C439/12,+B439-J439,Premisas!$C$5-J439,I439))</f>
        <v>0</v>
      </c>
      <c r="F439" s="37">
        <f t="shared" si="120"/>
        <v>0</v>
      </c>
      <c r="G439" s="40">
        <f t="shared" si="121"/>
        <v>0</v>
      </c>
      <c r="H439" s="37"/>
      <c r="I439" s="30">
        <f t="shared" si="137"/>
        <v>0</v>
      </c>
      <c r="J439" s="31">
        <f t="shared" si="138"/>
        <v>432</v>
      </c>
    </row>
    <row r="440" spans="2:10" ht="12.75">
      <c r="B440" s="38">
        <f t="shared" si="122"/>
        <v>438</v>
      </c>
      <c r="C440" s="39">
        <f t="shared" si="136"/>
        <v>0.0254</v>
      </c>
      <c r="D440" s="22">
        <f t="shared" si="124"/>
        <v>0</v>
      </c>
      <c r="E440" s="37">
        <f>IF($D440&lt;0.1,0,-PPMT(+C440/12,+B440-J440,Premisas!$C$5-J440,I440))</f>
        <v>0</v>
      </c>
      <c r="F440" s="37">
        <f t="shared" si="120"/>
        <v>0</v>
      </c>
      <c r="G440" s="40">
        <f t="shared" si="121"/>
        <v>0</v>
      </c>
      <c r="H440" s="37"/>
      <c r="I440" s="30">
        <f t="shared" si="137"/>
        <v>0</v>
      </c>
      <c r="J440" s="31">
        <f t="shared" si="138"/>
        <v>432</v>
      </c>
    </row>
    <row r="441" spans="2:10" ht="12.75">
      <c r="B441" s="38">
        <f t="shared" si="122"/>
        <v>439</v>
      </c>
      <c r="C441" s="39">
        <f t="shared" si="136"/>
        <v>0.0254</v>
      </c>
      <c r="D441" s="22">
        <f t="shared" si="124"/>
        <v>0</v>
      </c>
      <c r="E441" s="37">
        <f>IF($D441&lt;0.1,0,-PPMT(+C441/12,+B441-J441,Premisas!$C$5-J441,I441))</f>
        <v>0</v>
      </c>
      <c r="F441" s="37">
        <f t="shared" si="120"/>
        <v>0</v>
      </c>
      <c r="G441" s="40">
        <f t="shared" si="121"/>
        <v>0</v>
      </c>
      <c r="H441" s="37"/>
      <c r="I441" s="30">
        <f t="shared" si="137"/>
        <v>0</v>
      </c>
      <c r="J441" s="31">
        <f t="shared" si="138"/>
        <v>432</v>
      </c>
    </row>
    <row r="442" spans="2:10" ht="12.75">
      <c r="B442" s="38">
        <f t="shared" si="122"/>
        <v>440</v>
      </c>
      <c r="C442" s="39">
        <f t="shared" si="136"/>
        <v>0.0254</v>
      </c>
      <c r="D442" s="22">
        <f t="shared" si="124"/>
        <v>0</v>
      </c>
      <c r="E442" s="37">
        <f>IF($D442&lt;0.1,0,-PPMT(+C442/12,+B442-J442,Premisas!$C$5-J442,I442))</f>
        <v>0</v>
      </c>
      <c r="F442" s="37">
        <f t="shared" si="120"/>
        <v>0</v>
      </c>
      <c r="G442" s="40">
        <f t="shared" si="121"/>
        <v>0</v>
      </c>
      <c r="H442" s="37"/>
      <c r="I442" s="30">
        <f t="shared" si="137"/>
        <v>0</v>
      </c>
      <c r="J442" s="31">
        <f t="shared" si="138"/>
        <v>432</v>
      </c>
    </row>
    <row r="443" spans="2:10" ht="12.75">
      <c r="B443" s="38">
        <f t="shared" si="122"/>
        <v>441</v>
      </c>
      <c r="C443" s="39">
        <f t="shared" si="136"/>
        <v>0.0254</v>
      </c>
      <c r="D443" s="22">
        <f t="shared" si="124"/>
        <v>0</v>
      </c>
      <c r="E443" s="37">
        <f>IF($D443&lt;0.1,0,-PPMT(+C443/12,+B443-J443,Premisas!$C$5-J443,I443))</f>
        <v>0</v>
      </c>
      <c r="F443" s="37">
        <f t="shared" si="120"/>
        <v>0</v>
      </c>
      <c r="G443" s="40">
        <f t="shared" si="121"/>
        <v>0</v>
      </c>
      <c r="H443" s="37"/>
      <c r="I443" s="30">
        <f t="shared" si="137"/>
        <v>0</v>
      </c>
      <c r="J443" s="31">
        <f t="shared" si="138"/>
        <v>432</v>
      </c>
    </row>
    <row r="444" spans="2:10" ht="12.75">
      <c r="B444" s="38">
        <f t="shared" si="122"/>
        <v>442</v>
      </c>
      <c r="C444" s="39">
        <f t="shared" si="136"/>
        <v>0.0254</v>
      </c>
      <c r="D444" s="22">
        <f t="shared" si="124"/>
        <v>0</v>
      </c>
      <c r="E444" s="37">
        <f>IF($D444&lt;0.1,0,-PPMT(+C444/12,+B444-J444,Premisas!$C$5-J444,I444))</f>
        <v>0</v>
      </c>
      <c r="F444" s="37">
        <f t="shared" si="120"/>
        <v>0</v>
      </c>
      <c r="G444" s="40">
        <f t="shared" si="121"/>
        <v>0</v>
      </c>
      <c r="H444" s="37"/>
      <c r="I444" s="30">
        <f t="shared" si="137"/>
        <v>0</v>
      </c>
      <c r="J444" s="31">
        <f t="shared" si="138"/>
        <v>432</v>
      </c>
    </row>
    <row r="445" spans="2:10" ht="12.75">
      <c r="B445" s="38">
        <f t="shared" si="122"/>
        <v>443</v>
      </c>
      <c r="C445" s="39">
        <f t="shared" si="136"/>
        <v>0.0254</v>
      </c>
      <c r="D445" s="22">
        <f t="shared" si="124"/>
        <v>0</v>
      </c>
      <c r="E445" s="37">
        <f>IF($D445&lt;0.1,0,-PPMT(+C445/12,+B445-J445,Premisas!$C$5-J445,I445))</f>
        <v>0</v>
      </c>
      <c r="F445" s="37">
        <f t="shared" si="120"/>
        <v>0</v>
      </c>
      <c r="G445" s="40">
        <f t="shared" si="121"/>
        <v>0</v>
      </c>
      <c r="H445" s="37"/>
      <c r="I445" s="30">
        <f t="shared" si="137"/>
        <v>0</v>
      </c>
      <c r="J445" s="31">
        <f t="shared" si="138"/>
        <v>432</v>
      </c>
    </row>
    <row r="446" spans="2:10" ht="12.75">
      <c r="B446" s="41">
        <f t="shared" si="122"/>
        <v>444</v>
      </c>
      <c r="C446" s="42">
        <f t="shared" si="136"/>
        <v>0.0254</v>
      </c>
      <c r="D446" s="26">
        <f t="shared" si="124"/>
        <v>0</v>
      </c>
      <c r="E446" s="43">
        <f>IF($D446&lt;0.1,0,-PPMT(+C446/12,+B446-J446,Premisas!$C$5-J446,I446))</f>
        <v>0</v>
      </c>
      <c r="F446" s="43">
        <f t="shared" si="120"/>
        <v>0</v>
      </c>
      <c r="G446" s="44">
        <f t="shared" si="121"/>
        <v>0</v>
      </c>
      <c r="H446" s="37"/>
      <c r="I446" s="30">
        <f t="shared" si="137"/>
        <v>0</v>
      </c>
      <c r="J446" s="31">
        <f t="shared" si="138"/>
        <v>432</v>
      </c>
    </row>
    <row r="447" spans="2:10" ht="12.75">
      <c r="B447" s="33">
        <f t="shared" si="122"/>
        <v>445</v>
      </c>
      <c r="C447" s="45">
        <f>'Manteniendo amortización inicia'!C447</f>
        <v>0.0254</v>
      </c>
      <c r="D447" s="16">
        <f t="shared" si="124"/>
        <v>0</v>
      </c>
      <c r="E447" s="35">
        <f>IF($D447&lt;0.1,0,-PPMT(+C447/12,+B447-J447,Premisas!$C$5-J447,I447))</f>
        <v>0</v>
      </c>
      <c r="F447" s="35">
        <f t="shared" si="120"/>
        <v>0</v>
      </c>
      <c r="G447" s="36">
        <f t="shared" si="121"/>
        <v>0</v>
      </c>
      <c r="H447" s="37"/>
      <c r="I447" s="30">
        <f>D447</f>
        <v>0</v>
      </c>
      <c r="J447" s="31">
        <f>B446</f>
        <v>444</v>
      </c>
    </row>
    <row r="448" spans="2:10" ht="12.75">
      <c r="B448" s="38">
        <f t="shared" si="122"/>
        <v>446</v>
      </c>
      <c r="C448" s="39">
        <f aca="true" t="shared" si="139" ref="C448:C458">+C447</f>
        <v>0.0254</v>
      </c>
      <c r="D448" s="22">
        <f t="shared" si="124"/>
        <v>0</v>
      </c>
      <c r="E448" s="37">
        <f>IF($D448&lt;0.1,0,-PPMT(+C448/12,+B448-J448,Premisas!$C$5-J448,I448))</f>
        <v>0</v>
      </c>
      <c r="F448" s="37">
        <f t="shared" si="120"/>
        <v>0</v>
      </c>
      <c r="G448" s="40">
        <f t="shared" si="121"/>
        <v>0</v>
      </c>
      <c r="H448" s="37"/>
      <c r="I448" s="30">
        <f aca="true" t="shared" si="140" ref="I448:I458">I447</f>
        <v>0</v>
      </c>
      <c r="J448" s="31">
        <f aca="true" t="shared" si="141" ref="J448:J458">J447</f>
        <v>444</v>
      </c>
    </row>
    <row r="449" spans="2:10" ht="12.75">
      <c r="B449" s="38">
        <f t="shared" si="122"/>
        <v>447</v>
      </c>
      <c r="C449" s="39">
        <f t="shared" si="139"/>
        <v>0.0254</v>
      </c>
      <c r="D449" s="22">
        <f t="shared" si="124"/>
        <v>0</v>
      </c>
      <c r="E449" s="37">
        <f>IF($D449&lt;0.1,0,-PPMT(+C449/12,+B449-J449,Premisas!$C$5-J449,I449))</f>
        <v>0</v>
      </c>
      <c r="F449" s="37">
        <f t="shared" si="120"/>
        <v>0</v>
      </c>
      <c r="G449" s="40">
        <f t="shared" si="121"/>
        <v>0</v>
      </c>
      <c r="H449" s="37"/>
      <c r="I449" s="30">
        <f t="shared" si="140"/>
        <v>0</v>
      </c>
      <c r="J449" s="31">
        <f t="shared" si="141"/>
        <v>444</v>
      </c>
    </row>
    <row r="450" spans="2:10" ht="12.75">
      <c r="B450" s="38">
        <f t="shared" si="122"/>
        <v>448</v>
      </c>
      <c r="C450" s="39">
        <f t="shared" si="139"/>
        <v>0.0254</v>
      </c>
      <c r="D450" s="22">
        <f t="shared" si="124"/>
        <v>0</v>
      </c>
      <c r="E450" s="37">
        <f>IF($D450&lt;0.1,0,-PPMT(+C450/12,+B450-J450,Premisas!$C$5-J450,I450))</f>
        <v>0</v>
      </c>
      <c r="F450" s="37">
        <f t="shared" si="120"/>
        <v>0</v>
      </c>
      <c r="G450" s="40">
        <f t="shared" si="121"/>
        <v>0</v>
      </c>
      <c r="H450" s="37"/>
      <c r="I450" s="30">
        <f t="shared" si="140"/>
        <v>0</v>
      </c>
      <c r="J450" s="31">
        <f t="shared" si="141"/>
        <v>444</v>
      </c>
    </row>
    <row r="451" spans="2:10" ht="12.75">
      <c r="B451" s="38">
        <f t="shared" si="122"/>
        <v>449</v>
      </c>
      <c r="C451" s="39">
        <f t="shared" si="139"/>
        <v>0.0254</v>
      </c>
      <c r="D451" s="22">
        <f t="shared" si="124"/>
        <v>0</v>
      </c>
      <c r="E451" s="37">
        <f>IF($D451&lt;0.1,0,-PPMT(+C451/12,+B451-J451,Premisas!$C$5-J451,I451))</f>
        <v>0</v>
      </c>
      <c r="F451" s="37">
        <f aca="true" t="shared" si="142" ref="F451:F514">D451*C451/12</f>
        <v>0</v>
      </c>
      <c r="G451" s="40">
        <f aca="true" t="shared" si="143" ref="G451:G514">E451+F451</f>
        <v>0</v>
      </c>
      <c r="H451" s="37"/>
      <c r="I451" s="30">
        <f t="shared" si="140"/>
        <v>0</v>
      </c>
      <c r="J451" s="31">
        <f t="shared" si="141"/>
        <v>444</v>
      </c>
    </row>
    <row r="452" spans="2:10" ht="12.75">
      <c r="B452" s="38">
        <f aca="true" t="shared" si="144" ref="B452:B515">+B451+1</f>
        <v>450</v>
      </c>
      <c r="C452" s="39">
        <f t="shared" si="139"/>
        <v>0.0254</v>
      </c>
      <c r="D452" s="22">
        <f aca="true" t="shared" si="145" ref="D452:D515">+D451-E451</f>
        <v>0</v>
      </c>
      <c r="E452" s="37">
        <f>IF($D452&lt;0.1,0,-PPMT(+C452/12,+B452-J452,Premisas!$C$5-J452,I452))</f>
        <v>0</v>
      </c>
      <c r="F452" s="37">
        <f t="shared" si="142"/>
        <v>0</v>
      </c>
      <c r="G452" s="40">
        <f t="shared" si="143"/>
        <v>0</v>
      </c>
      <c r="H452" s="37"/>
      <c r="I452" s="30">
        <f t="shared" si="140"/>
        <v>0</v>
      </c>
      <c r="J452" s="31">
        <f t="shared" si="141"/>
        <v>444</v>
      </c>
    </row>
    <row r="453" spans="2:10" ht="12.75">
      <c r="B453" s="38">
        <f t="shared" si="144"/>
        <v>451</v>
      </c>
      <c r="C453" s="39">
        <f t="shared" si="139"/>
        <v>0.0254</v>
      </c>
      <c r="D453" s="22">
        <f t="shared" si="145"/>
        <v>0</v>
      </c>
      <c r="E453" s="37">
        <f>IF($D453&lt;0.1,0,-PPMT(+C453/12,+B453-J453,Premisas!$C$5-J453,I453))</f>
        <v>0</v>
      </c>
      <c r="F453" s="37">
        <f t="shared" si="142"/>
        <v>0</v>
      </c>
      <c r="G453" s="40">
        <f t="shared" si="143"/>
        <v>0</v>
      </c>
      <c r="H453" s="37"/>
      <c r="I453" s="30">
        <f t="shared" si="140"/>
        <v>0</v>
      </c>
      <c r="J453" s="31">
        <f t="shared" si="141"/>
        <v>444</v>
      </c>
    </row>
    <row r="454" spans="2:10" ht="12.75">
      <c r="B454" s="38">
        <f t="shared" si="144"/>
        <v>452</v>
      </c>
      <c r="C454" s="39">
        <f t="shared" si="139"/>
        <v>0.0254</v>
      </c>
      <c r="D454" s="22">
        <f t="shared" si="145"/>
        <v>0</v>
      </c>
      <c r="E454" s="37">
        <f>IF($D454&lt;0.1,0,-PPMT(+C454/12,+B454-J454,Premisas!$C$5-J454,I454))</f>
        <v>0</v>
      </c>
      <c r="F454" s="37">
        <f t="shared" si="142"/>
        <v>0</v>
      </c>
      <c r="G454" s="40">
        <f t="shared" si="143"/>
        <v>0</v>
      </c>
      <c r="H454" s="37"/>
      <c r="I454" s="30">
        <f t="shared" si="140"/>
        <v>0</v>
      </c>
      <c r="J454" s="31">
        <f t="shared" si="141"/>
        <v>444</v>
      </c>
    </row>
    <row r="455" spans="2:10" ht="12.75">
      <c r="B455" s="38">
        <f t="shared" si="144"/>
        <v>453</v>
      </c>
      <c r="C455" s="39">
        <f t="shared" si="139"/>
        <v>0.0254</v>
      </c>
      <c r="D455" s="22">
        <f t="shared" si="145"/>
        <v>0</v>
      </c>
      <c r="E455" s="37">
        <f>IF($D455&lt;0.1,0,-PPMT(+C455/12,+B455-J455,Premisas!$C$5-J455,I455))</f>
        <v>0</v>
      </c>
      <c r="F455" s="37">
        <f t="shared" si="142"/>
        <v>0</v>
      </c>
      <c r="G455" s="40">
        <f t="shared" si="143"/>
        <v>0</v>
      </c>
      <c r="H455" s="37"/>
      <c r="I455" s="30">
        <f t="shared" si="140"/>
        <v>0</v>
      </c>
      <c r="J455" s="31">
        <f t="shared" si="141"/>
        <v>444</v>
      </c>
    </row>
    <row r="456" spans="2:10" ht="12.75">
      <c r="B456" s="38">
        <f t="shared" si="144"/>
        <v>454</v>
      </c>
      <c r="C456" s="39">
        <f t="shared" si="139"/>
        <v>0.0254</v>
      </c>
      <c r="D456" s="22">
        <f t="shared" si="145"/>
        <v>0</v>
      </c>
      <c r="E456" s="37">
        <f>IF($D456&lt;0.1,0,-PPMT(+C456/12,+B456-J456,Premisas!$C$5-J456,I456))</f>
        <v>0</v>
      </c>
      <c r="F456" s="37">
        <f t="shared" si="142"/>
        <v>0</v>
      </c>
      <c r="G456" s="40">
        <f t="shared" si="143"/>
        <v>0</v>
      </c>
      <c r="H456" s="37"/>
      <c r="I456" s="30">
        <f t="shared" si="140"/>
        <v>0</v>
      </c>
      <c r="J456" s="31">
        <f t="shared" si="141"/>
        <v>444</v>
      </c>
    </row>
    <row r="457" spans="2:10" ht="12.75">
      <c r="B457" s="38">
        <f t="shared" si="144"/>
        <v>455</v>
      </c>
      <c r="C457" s="39">
        <f t="shared" si="139"/>
        <v>0.0254</v>
      </c>
      <c r="D457" s="22">
        <f t="shared" si="145"/>
        <v>0</v>
      </c>
      <c r="E457" s="37">
        <f>IF($D457&lt;0.1,0,-PPMT(+C457/12,+B457-J457,Premisas!$C$5-J457,I457))</f>
        <v>0</v>
      </c>
      <c r="F457" s="37">
        <f t="shared" si="142"/>
        <v>0</v>
      </c>
      <c r="G457" s="40">
        <f t="shared" si="143"/>
        <v>0</v>
      </c>
      <c r="H457" s="37"/>
      <c r="I457" s="30">
        <f t="shared" si="140"/>
        <v>0</v>
      </c>
      <c r="J457" s="31">
        <f t="shared" si="141"/>
        <v>444</v>
      </c>
    </row>
    <row r="458" spans="2:10" ht="12.75">
      <c r="B458" s="41">
        <f t="shared" si="144"/>
        <v>456</v>
      </c>
      <c r="C458" s="42">
        <f t="shared" si="139"/>
        <v>0.0254</v>
      </c>
      <c r="D458" s="26">
        <f t="shared" si="145"/>
        <v>0</v>
      </c>
      <c r="E458" s="43">
        <f>IF($D458&lt;0.1,0,-PPMT(+C458/12,+B458-J458,Premisas!$C$5-J458,I458))</f>
        <v>0</v>
      </c>
      <c r="F458" s="43">
        <f t="shared" si="142"/>
        <v>0</v>
      </c>
      <c r="G458" s="44">
        <f t="shared" si="143"/>
        <v>0</v>
      </c>
      <c r="H458" s="37"/>
      <c r="I458" s="30">
        <f t="shared" si="140"/>
        <v>0</v>
      </c>
      <c r="J458" s="31">
        <f t="shared" si="141"/>
        <v>444</v>
      </c>
    </row>
    <row r="459" spans="2:10" ht="12.75">
      <c r="B459" s="33">
        <f t="shared" si="144"/>
        <v>457</v>
      </c>
      <c r="C459" s="45">
        <f>'Manteniendo amortización inicia'!C459</f>
        <v>0.0254</v>
      </c>
      <c r="D459" s="16">
        <f t="shared" si="145"/>
        <v>0</v>
      </c>
      <c r="E459" s="35">
        <f>IF($D459&lt;0.1,0,-PPMT(+C459/12,+B459-J459,Premisas!$C$5-J459,I459))</f>
        <v>0</v>
      </c>
      <c r="F459" s="35">
        <f t="shared" si="142"/>
        <v>0</v>
      </c>
      <c r="G459" s="36">
        <f t="shared" si="143"/>
        <v>0</v>
      </c>
      <c r="H459" s="37"/>
      <c r="I459" s="30">
        <f>D459</f>
        <v>0</v>
      </c>
      <c r="J459" s="31">
        <f>B458</f>
        <v>456</v>
      </c>
    </row>
    <row r="460" spans="2:10" ht="12.75">
      <c r="B460" s="38">
        <f t="shared" si="144"/>
        <v>458</v>
      </c>
      <c r="C460" s="39">
        <f aca="true" t="shared" si="146" ref="C460:C470">+C459</f>
        <v>0.0254</v>
      </c>
      <c r="D460" s="22">
        <f t="shared" si="145"/>
        <v>0</v>
      </c>
      <c r="E460" s="37">
        <f>IF($D460&lt;0.1,0,-PPMT(+C460/12,+B460-J460,Premisas!$C$5-J460,I460))</f>
        <v>0</v>
      </c>
      <c r="F460" s="37">
        <f t="shared" si="142"/>
        <v>0</v>
      </c>
      <c r="G460" s="40">
        <f t="shared" si="143"/>
        <v>0</v>
      </c>
      <c r="H460" s="37"/>
      <c r="I460" s="30">
        <f aca="true" t="shared" si="147" ref="I460:I470">I459</f>
        <v>0</v>
      </c>
      <c r="J460" s="31">
        <f aca="true" t="shared" si="148" ref="J460:J470">J459</f>
        <v>456</v>
      </c>
    </row>
    <row r="461" spans="2:10" ht="12.75">
      <c r="B461" s="38">
        <f t="shared" si="144"/>
        <v>459</v>
      </c>
      <c r="C461" s="39">
        <f t="shared" si="146"/>
        <v>0.0254</v>
      </c>
      <c r="D461" s="22">
        <f t="shared" si="145"/>
        <v>0</v>
      </c>
      <c r="E461" s="37">
        <f>IF($D461&lt;0.1,0,-PPMT(+C461/12,+B461-J461,Premisas!$C$5-J461,I461))</f>
        <v>0</v>
      </c>
      <c r="F461" s="37">
        <f t="shared" si="142"/>
        <v>0</v>
      </c>
      <c r="G461" s="40">
        <f t="shared" si="143"/>
        <v>0</v>
      </c>
      <c r="H461" s="37"/>
      <c r="I461" s="30">
        <f t="shared" si="147"/>
        <v>0</v>
      </c>
      <c r="J461" s="31">
        <f t="shared" si="148"/>
        <v>456</v>
      </c>
    </row>
    <row r="462" spans="2:10" ht="12.75">
      <c r="B462" s="38">
        <f t="shared" si="144"/>
        <v>460</v>
      </c>
      <c r="C462" s="39">
        <f t="shared" si="146"/>
        <v>0.0254</v>
      </c>
      <c r="D462" s="22">
        <f t="shared" si="145"/>
        <v>0</v>
      </c>
      <c r="E462" s="37">
        <f>IF($D462&lt;0.1,0,-PPMT(+C462/12,+B462-J462,Premisas!$C$5-J462,I462))</f>
        <v>0</v>
      </c>
      <c r="F462" s="37">
        <f t="shared" si="142"/>
        <v>0</v>
      </c>
      <c r="G462" s="40">
        <f t="shared" si="143"/>
        <v>0</v>
      </c>
      <c r="H462" s="37"/>
      <c r="I462" s="30">
        <f t="shared" si="147"/>
        <v>0</v>
      </c>
      <c r="J462" s="31">
        <f t="shared" si="148"/>
        <v>456</v>
      </c>
    </row>
    <row r="463" spans="2:10" ht="12.75">
      <c r="B463" s="38">
        <f t="shared" si="144"/>
        <v>461</v>
      </c>
      <c r="C463" s="39">
        <f t="shared" si="146"/>
        <v>0.0254</v>
      </c>
      <c r="D463" s="22">
        <f t="shared" si="145"/>
        <v>0</v>
      </c>
      <c r="E463" s="37">
        <f>IF($D463&lt;0.1,0,-PPMT(+C463/12,+B463-J463,Premisas!$C$5-J463,I463))</f>
        <v>0</v>
      </c>
      <c r="F463" s="37">
        <f t="shared" si="142"/>
        <v>0</v>
      </c>
      <c r="G463" s="40">
        <f t="shared" si="143"/>
        <v>0</v>
      </c>
      <c r="H463" s="37"/>
      <c r="I463" s="30">
        <f t="shared" si="147"/>
        <v>0</v>
      </c>
      <c r="J463" s="31">
        <f t="shared" si="148"/>
        <v>456</v>
      </c>
    </row>
    <row r="464" spans="2:10" ht="12.75">
      <c r="B464" s="38">
        <f t="shared" si="144"/>
        <v>462</v>
      </c>
      <c r="C464" s="39">
        <f t="shared" si="146"/>
        <v>0.0254</v>
      </c>
      <c r="D464" s="22">
        <f t="shared" si="145"/>
        <v>0</v>
      </c>
      <c r="E464" s="37">
        <f>IF($D464&lt;0.1,0,-PPMT(+C464/12,+B464-J464,Premisas!$C$5-J464,I464))</f>
        <v>0</v>
      </c>
      <c r="F464" s="37">
        <f t="shared" si="142"/>
        <v>0</v>
      </c>
      <c r="G464" s="40">
        <f t="shared" si="143"/>
        <v>0</v>
      </c>
      <c r="H464" s="37"/>
      <c r="I464" s="30">
        <f t="shared" si="147"/>
        <v>0</v>
      </c>
      <c r="J464" s="31">
        <f t="shared" si="148"/>
        <v>456</v>
      </c>
    </row>
    <row r="465" spans="2:10" ht="12.75">
      <c r="B465" s="38">
        <f t="shared" si="144"/>
        <v>463</v>
      </c>
      <c r="C465" s="39">
        <f t="shared" si="146"/>
        <v>0.0254</v>
      </c>
      <c r="D465" s="22">
        <f t="shared" si="145"/>
        <v>0</v>
      </c>
      <c r="E465" s="37">
        <f>IF($D465&lt;0.1,0,-PPMT(+C465/12,+B465-J465,Premisas!$C$5-J465,I465))</f>
        <v>0</v>
      </c>
      <c r="F465" s="37">
        <f t="shared" si="142"/>
        <v>0</v>
      </c>
      <c r="G465" s="40">
        <f t="shared" si="143"/>
        <v>0</v>
      </c>
      <c r="H465" s="37"/>
      <c r="I465" s="30">
        <f t="shared" si="147"/>
        <v>0</v>
      </c>
      <c r="J465" s="31">
        <f t="shared" si="148"/>
        <v>456</v>
      </c>
    </row>
    <row r="466" spans="2:10" ht="12.75">
      <c r="B466" s="38">
        <f t="shared" si="144"/>
        <v>464</v>
      </c>
      <c r="C466" s="39">
        <f t="shared" si="146"/>
        <v>0.0254</v>
      </c>
      <c r="D466" s="22">
        <f t="shared" si="145"/>
        <v>0</v>
      </c>
      <c r="E466" s="37">
        <f>IF($D466&lt;0.1,0,-PPMT(+C466/12,+B466-J466,Premisas!$C$5-J466,I466))</f>
        <v>0</v>
      </c>
      <c r="F466" s="37">
        <f t="shared" si="142"/>
        <v>0</v>
      </c>
      <c r="G466" s="40">
        <f t="shared" si="143"/>
        <v>0</v>
      </c>
      <c r="H466" s="37"/>
      <c r="I466" s="30">
        <f t="shared" si="147"/>
        <v>0</v>
      </c>
      <c r="J466" s="31">
        <f t="shared" si="148"/>
        <v>456</v>
      </c>
    </row>
    <row r="467" spans="2:10" ht="12.75">
      <c r="B467" s="38">
        <f t="shared" si="144"/>
        <v>465</v>
      </c>
      <c r="C467" s="39">
        <f t="shared" si="146"/>
        <v>0.0254</v>
      </c>
      <c r="D467" s="22">
        <f t="shared" si="145"/>
        <v>0</v>
      </c>
      <c r="E467" s="37">
        <f>IF($D467&lt;0.1,0,-PPMT(+C467/12,+B467-J467,Premisas!$C$5-J467,I467))</f>
        <v>0</v>
      </c>
      <c r="F467" s="37">
        <f t="shared" si="142"/>
        <v>0</v>
      </c>
      <c r="G467" s="40">
        <f t="shared" si="143"/>
        <v>0</v>
      </c>
      <c r="H467" s="37"/>
      <c r="I467" s="30">
        <f t="shared" si="147"/>
        <v>0</v>
      </c>
      <c r="J467" s="31">
        <f t="shared" si="148"/>
        <v>456</v>
      </c>
    </row>
    <row r="468" spans="2:10" ht="12.75">
      <c r="B468" s="38">
        <f t="shared" si="144"/>
        <v>466</v>
      </c>
      <c r="C468" s="39">
        <f t="shared" si="146"/>
        <v>0.0254</v>
      </c>
      <c r="D468" s="22">
        <f t="shared" si="145"/>
        <v>0</v>
      </c>
      <c r="E468" s="37">
        <f>IF($D468&lt;0.1,0,-PPMT(+C468/12,+B468-J468,Premisas!$C$5-J468,I468))</f>
        <v>0</v>
      </c>
      <c r="F468" s="37">
        <f t="shared" si="142"/>
        <v>0</v>
      </c>
      <c r="G468" s="40">
        <f t="shared" si="143"/>
        <v>0</v>
      </c>
      <c r="H468" s="37"/>
      <c r="I468" s="30">
        <f t="shared" si="147"/>
        <v>0</v>
      </c>
      <c r="J468" s="31">
        <f t="shared" si="148"/>
        <v>456</v>
      </c>
    </row>
    <row r="469" spans="2:10" ht="12.75">
      <c r="B469" s="38">
        <f t="shared" si="144"/>
        <v>467</v>
      </c>
      <c r="C469" s="39">
        <f t="shared" si="146"/>
        <v>0.0254</v>
      </c>
      <c r="D469" s="22">
        <f t="shared" si="145"/>
        <v>0</v>
      </c>
      <c r="E469" s="37">
        <f>IF($D469&lt;0.1,0,-PPMT(+C469/12,+B469-J469,Premisas!$C$5-J469,I469))</f>
        <v>0</v>
      </c>
      <c r="F469" s="37">
        <f t="shared" si="142"/>
        <v>0</v>
      </c>
      <c r="G469" s="40">
        <f t="shared" si="143"/>
        <v>0</v>
      </c>
      <c r="H469" s="37"/>
      <c r="I469" s="30">
        <f t="shared" si="147"/>
        <v>0</v>
      </c>
      <c r="J469" s="31">
        <f t="shared" si="148"/>
        <v>456</v>
      </c>
    </row>
    <row r="470" spans="2:10" ht="12.75">
      <c r="B470" s="41">
        <f t="shared" si="144"/>
        <v>468</v>
      </c>
      <c r="C470" s="42">
        <f t="shared" si="146"/>
        <v>0.0254</v>
      </c>
      <c r="D470" s="26">
        <f t="shared" si="145"/>
        <v>0</v>
      </c>
      <c r="E470" s="43">
        <f>IF($D470&lt;0.1,0,-PPMT(+C470/12,+B470-J470,Premisas!$C$5-J470,I470))</f>
        <v>0</v>
      </c>
      <c r="F470" s="43">
        <f t="shared" si="142"/>
        <v>0</v>
      </c>
      <c r="G470" s="44">
        <f t="shared" si="143"/>
        <v>0</v>
      </c>
      <c r="H470" s="37"/>
      <c r="I470" s="30">
        <f t="shared" si="147"/>
        <v>0</v>
      </c>
      <c r="J470" s="31">
        <f t="shared" si="148"/>
        <v>456</v>
      </c>
    </row>
    <row r="471" spans="2:10" ht="12.75">
      <c r="B471" s="33">
        <f t="shared" si="144"/>
        <v>469</v>
      </c>
      <c r="C471" s="45">
        <f>'Manteniendo amortización inicia'!C471</f>
        <v>0.0254</v>
      </c>
      <c r="D471" s="16">
        <f t="shared" si="145"/>
        <v>0</v>
      </c>
      <c r="E471" s="35">
        <f>IF($D471&lt;0.1,0,-PPMT(+C471/12,+B471-J471,Premisas!$C$5-J471,I471))</f>
        <v>0</v>
      </c>
      <c r="F471" s="35">
        <f t="shared" si="142"/>
        <v>0</v>
      </c>
      <c r="G471" s="36">
        <f t="shared" si="143"/>
        <v>0</v>
      </c>
      <c r="H471" s="37"/>
      <c r="I471" s="30">
        <f>D471</f>
        <v>0</v>
      </c>
      <c r="J471" s="31">
        <f>B470</f>
        <v>468</v>
      </c>
    </row>
    <row r="472" spans="2:10" ht="12.75">
      <c r="B472" s="38">
        <f t="shared" si="144"/>
        <v>470</v>
      </c>
      <c r="C472" s="39">
        <f aca="true" t="shared" si="149" ref="C472:C482">+C471</f>
        <v>0.0254</v>
      </c>
      <c r="D472" s="22">
        <f t="shared" si="145"/>
        <v>0</v>
      </c>
      <c r="E472" s="37">
        <f>IF($D472&lt;0.1,0,-PPMT(+C472/12,+B472-J472,Premisas!$C$5-J472,I472))</f>
        <v>0</v>
      </c>
      <c r="F472" s="37">
        <f t="shared" si="142"/>
        <v>0</v>
      </c>
      <c r="G472" s="40">
        <f t="shared" si="143"/>
        <v>0</v>
      </c>
      <c r="H472" s="37"/>
      <c r="I472" s="30">
        <f aca="true" t="shared" si="150" ref="I472:I482">I471</f>
        <v>0</v>
      </c>
      <c r="J472" s="31">
        <f aca="true" t="shared" si="151" ref="J472:J482">J471</f>
        <v>468</v>
      </c>
    </row>
    <row r="473" spans="2:10" ht="12.75">
      <c r="B473" s="38">
        <f t="shared" si="144"/>
        <v>471</v>
      </c>
      <c r="C473" s="39">
        <f t="shared" si="149"/>
        <v>0.0254</v>
      </c>
      <c r="D473" s="22">
        <f t="shared" si="145"/>
        <v>0</v>
      </c>
      <c r="E473" s="37">
        <f>IF($D473&lt;0.1,0,-PPMT(+C473/12,+B473-J473,Premisas!$C$5-J473,I473))</f>
        <v>0</v>
      </c>
      <c r="F473" s="37">
        <f t="shared" si="142"/>
        <v>0</v>
      </c>
      <c r="G473" s="40">
        <f t="shared" si="143"/>
        <v>0</v>
      </c>
      <c r="H473" s="37"/>
      <c r="I473" s="30">
        <f t="shared" si="150"/>
        <v>0</v>
      </c>
      <c r="J473" s="31">
        <f t="shared" si="151"/>
        <v>468</v>
      </c>
    </row>
    <row r="474" spans="2:10" ht="12.75">
      <c r="B474" s="38">
        <f t="shared" si="144"/>
        <v>472</v>
      </c>
      <c r="C474" s="39">
        <f t="shared" si="149"/>
        <v>0.0254</v>
      </c>
      <c r="D474" s="22">
        <f t="shared" si="145"/>
        <v>0</v>
      </c>
      <c r="E474" s="37">
        <f>IF($D474&lt;0.1,0,-PPMT(+C474/12,+B474-J474,Premisas!$C$5-J474,I474))</f>
        <v>0</v>
      </c>
      <c r="F474" s="37">
        <f t="shared" si="142"/>
        <v>0</v>
      </c>
      <c r="G474" s="40">
        <f t="shared" si="143"/>
        <v>0</v>
      </c>
      <c r="H474" s="37"/>
      <c r="I474" s="30">
        <f t="shared" si="150"/>
        <v>0</v>
      </c>
      <c r="J474" s="31">
        <f t="shared" si="151"/>
        <v>468</v>
      </c>
    </row>
    <row r="475" spans="2:10" ht="12.75">
      <c r="B475" s="38">
        <f t="shared" si="144"/>
        <v>473</v>
      </c>
      <c r="C475" s="39">
        <f t="shared" si="149"/>
        <v>0.0254</v>
      </c>
      <c r="D475" s="22">
        <f t="shared" si="145"/>
        <v>0</v>
      </c>
      <c r="E475" s="37">
        <f>IF($D475&lt;0.1,0,-PPMT(+C475/12,+B475-J475,Premisas!$C$5-J475,I475))</f>
        <v>0</v>
      </c>
      <c r="F475" s="37">
        <f t="shared" si="142"/>
        <v>0</v>
      </c>
      <c r="G475" s="40">
        <f t="shared" si="143"/>
        <v>0</v>
      </c>
      <c r="H475" s="37"/>
      <c r="I475" s="30">
        <f t="shared" si="150"/>
        <v>0</v>
      </c>
      <c r="J475" s="31">
        <f t="shared" si="151"/>
        <v>468</v>
      </c>
    </row>
    <row r="476" spans="2:10" ht="12.75">
      <c r="B476" s="38">
        <f t="shared" si="144"/>
        <v>474</v>
      </c>
      <c r="C476" s="39">
        <f t="shared" si="149"/>
        <v>0.0254</v>
      </c>
      <c r="D476" s="22">
        <f t="shared" si="145"/>
        <v>0</v>
      </c>
      <c r="E476" s="37">
        <f>IF($D476&lt;0.1,0,-PPMT(+C476/12,+B476-J476,Premisas!$C$5-J476,I476))</f>
        <v>0</v>
      </c>
      <c r="F476" s="37">
        <f t="shared" si="142"/>
        <v>0</v>
      </c>
      <c r="G476" s="40">
        <f t="shared" si="143"/>
        <v>0</v>
      </c>
      <c r="H476" s="37"/>
      <c r="I476" s="30">
        <f t="shared" si="150"/>
        <v>0</v>
      </c>
      <c r="J476" s="31">
        <f t="shared" si="151"/>
        <v>468</v>
      </c>
    </row>
    <row r="477" spans="2:10" ht="12.75">
      <c r="B477" s="38">
        <f t="shared" si="144"/>
        <v>475</v>
      </c>
      <c r="C477" s="39">
        <f t="shared" si="149"/>
        <v>0.0254</v>
      </c>
      <c r="D477" s="22">
        <f t="shared" si="145"/>
        <v>0</v>
      </c>
      <c r="E477" s="37">
        <f>IF($D477&lt;0.1,0,-PPMT(+C477/12,+B477-J477,Premisas!$C$5-J477,I477))</f>
        <v>0</v>
      </c>
      <c r="F477" s="37">
        <f t="shared" si="142"/>
        <v>0</v>
      </c>
      <c r="G477" s="40">
        <f t="shared" si="143"/>
        <v>0</v>
      </c>
      <c r="H477" s="37"/>
      <c r="I477" s="30">
        <f t="shared" si="150"/>
        <v>0</v>
      </c>
      <c r="J477" s="31">
        <f t="shared" si="151"/>
        <v>468</v>
      </c>
    </row>
    <row r="478" spans="2:10" ht="12.75">
      <c r="B478" s="38">
        <f t="shared" si="144"/>
        <v>476</v>
      </c>
      <c r="C478" s="39">
        <f t="shared" si="149"/>
        <v>0.0254</v>
      </c>
      <c r="D478" s="22">
        <f t="shared" si="145"/>
        <v>0</v>
      </c>
      <c r="E478" s="37">
        <f>IF($D478&lt;0.1,0,-PPMT(+C478/12,+B478-J478,Premisas!$C$5-J478,I478))</f>
        <v>0</v>
      </c>
      <c r="F478" s="37">
        <f t="shared" si="142"/>
        <v>0</v>
      </c>
      <c r="G478" s="40">
        <f t="shared" si="143"/>
        <v>0</v>
      </c>
      <c r="H478" s="37"/>
      <c r="I478" s="30">
        <f t="shared" si="150"/>
        <v>0</v>
      </c>
      <c r="J478" s="31">
        <f t="shared" si="151"/>
        <v>468</v>
      </c>
    </row>
    <row r="479" spans="2:10" ht="12.75">
      <c r="B479" s="38">
        <f t="shared" si="144"/>
        <v>477</v>
      </c>
      <c r="C479" s="39">
        <f t="shared" si="149"/>
        <v>0.0254</v>
      </c>
      <c r="D479" s="22">
        <f t="shared" si="145"/>
        <v>0</v>
      </c>
      <c r="E479" s="37">
        <f>IF($D479&lt;0.1,0,-PPMT(+C479/12,+B479-J479,Premisas!$C$5-J479,I479))</f>
        <v>0</v>
      </c>
      <c r="F479" s="37">
        <f t="shared" si="142"/>
        <v>0</v>
      </c>
      <c r="G479" s="40">
        <f t="shared" si="143"/>
        <v>0</v>
      </c>
      <c r="H479" s="37"/>
      <c r="I479" s="30">
        <f t="shared" si="150"/>
        <v>0</v>
      </c>
      <c r="J479" s="31">
        <f t="shared" si="151"/>
        <v>468</v>
      </c>
    </row>
    <row r="480" spans="2:10" ht="12.75">
      <c r="B480" s="38">
        <f t="shared" si="144"/>
        <v>478</v>
      </c>
      <c r="C480" s="39">
        <f t="shared" si="149"/>
        <v>0.0254</v>
      </c>
      <c r="D480" s="22">
        <f t="shared" si="145"/>
        <v>0</v>
      </c>
      <c r="E480" s="37">
        <f>IF($D480&lt;0.1,0,-PPMT(+C480/12,+B480-J480,Premisas!$C$5-J480,I480))</f>
        <v>0</v>
      </c>
      <c r="F480" s="37">
        <f t="shared" si="142"/>
        <v>0</v>
      </c>
      <c r="G480" s="40">
        <f t="shared" si="143"/>
        <v>0</v>
      </c>
      <c r="H480" s="37"/>
      <c r="I480" s="30">
        <f t="shared" si="150"/>
        <v>0</v>
      </c>
      <c r="J480" s="31">
        <f t="shared" si="151"/>
        <v>468</v>
      </c>
    </row>
    <row r="481" spans="2:10" ht="12.75">
      <c r="B481" s="38">
        <f t="shared" si="144"/>
        <v>479</v>
      </c>
      <c r="C481" s="39">
        <f t="shared" si="149"/>
        <v>0.0254</v>
      </c>
      <c r="D481" s="22">
        <f t="shared" si="145"/>
        <v>0</v>
      </c>
      <c r="E481" s="37">
        <f>IF($D481&lt;0.1,0,-PPMT(+C481/12,+B481-J481,Premisas!$C$5-J481,I481))</f>
        <v>0</v>
      </c>
      <c r="F481" s="37">
        <f t="shared" si="142"/>
        <v>0</v>
      </c>
      <c r="G481" s="40">
        <f t="shared" si="143"/>
        <v>0</v>
      </c>
      <c r="H481" s="37"/>
      <c r="I481" s="30">
        <f t="shared" si="150"/>
        <v>0</v>
      </c>
      <c r="J481" s="31">
        <f t="shared" si="151"/>
        <v>468</v>
      </c>
    </row>
    <row r="482" spans="2:10" ht="12.75">
      <c r="B482" s="41">
        <f t="shared" si="144"/>
        <v>480</v>
      </c>
      <c r="C482" s="42">
        <f t="shared" si="149"/>
        <v>0.0254</v>
      </c>
      <c r="D482" s="26">
        <f t="shared" si="145"/>
        <v>0</v>
      </c>
      <c r="E482" s="43">
        <f>IF($D482&lt;0.1,0,-PPMT(+C482/12,+B482-J482,Premisas!$C$5-J482,I482))</f>
        <v>0</v>
      </c>
      <c r="F482" s="43">
        <f t="shared" si="142"/>
        <v>0</v>
      </c>
      <c r="G482" s="44">
        <f t="shared" si="143"/>
        <v>0</v>
      </c>
      <c r="H482" s="37"/>
      <c r="I482" s="30">
        <f t="shared" si="150"/>
        <v>0</v>
      </c>
      <c r="J482" s="31">
        <f t="shared" si="151"/>
        <v>468</v>
      </c>
    </row>
    <row r="483" spans="2:10" ht="12.75">
      <c r="B483" s="33">
        <f t="shared" si="144"/>
        <v>481</v>
      </c>
      <c r="C483" s="45">
        <f>'Manteniendo amortización inicia'!C483</f>
        <v>0.0254</v>
      </c>
      <c r="D483" s="16">
        <f t="shared" si="145"/>
        <v>0</v>
      </c>
      <c r="E483" s="35">
        <f>IF($D483&lt;0.1,0,-PPMT(+C483/12,+B483-J483,Premisas!$C$5-J483,I483))</f>
        <v>0</v>
      </c>
      <c r="F483" s="35">
        <f t="shared" si="142"/>
        <v>0</v>
      </c>
      <c r="G483" s="36">
        <f t="shared" si="143"/>
        <v>0</v>
      </c>
      <c r="H483" s="37"/>
      <c r="I483" s="30">
        <f>D483</f>
        <v>0</v>
      </c>
      <c r="J483" s="31">
        <f>B482</f>
        <v>480</v>
      </c>
    </row>
    <row r="484" spans="2:10" ht="12.75">
      <c r="B484" s="38">
        <f t="shared" si="144"/>
        <v>482</v>
      </c>
      <c r="C484" s="39">
        <f aca="true" t="shared" si="152" ref="C484:C494">+C483</f>
        <v>0.0254</v>
      </c>
      <c r="D484" s="22">
        <f t="shared" si="145"/>
        <v>0</v>
      </c>
      <c r="E484" s="37">
        <f>IF($D484&lt;0.1,0,-PPMT(+C484/12,+B484-J484,Premisas!$C$5-J484,I484))</f>
        <v>0</v>
      </c>
      <c r="F484" s="37">
        <f t="shared" si="142"/>
        <v>0</v>
      </c>
      <c r="G484" s="40">
        <f t="shared" si="143"/>
        <v>0</v>
      </c>
      <c r="H484" s="37"/>
      <c r="I484" s="30">
        <f aca="true" t="shared" si="153" ref="I484:I494">I483</f>
        <v>0</v>
      </c>
      <c r="J484" s="31">
        <f aca="true" t="shared" si="154" ref="J484:J494">J483</f>
        <v>480</v>
      </c>
    </row>
    <row r="485" spans="2:10" ht="12.75">
      <c r="B485" s="38">
        <f t="shared" si="144"/>
        <v>483</v>
      </c>
      <c r="C485" s="39">
        <f t="shared" si="152"/>
        <v>0.0254</v>
      </c>
      <c r="D485" s="22">
        <f t="shared" si="145"/>
        <v>0</v>
      </c>
      <c r="E485" s="37">
        <f>IF($D485&lt;0.1,0,-PPMT(+C485/12,+B485-J485,Premisas!$C$5-J485,I485))</f>
        <v>0</v>
      </c>
      <c r="F485" s="37">
        <f t="shared" si="142"/>
        <v>0</v>
      </c>
      <c r="G485" s="40">
        <f t="shared" si="143"/>
        <v>0</v>
      </c>
      <c r="H485" s="37"/>
      <c r="I485" s="30">
        <f t="shared" si="153"/>
        <v>0</v>
      </c>
      <c r="J485" s="31">
        <f t="shared" si="154"/>
        <v>480</v>
      </c>
    </row>
    <row r="486" spans="2:10" ht="12.75">
      <c r="B486" s="38">
        <f t="shared" si="144"/>
        <v>484</v>
      </c>
      <c r="C486" s="39">
        <f t="shared" si="152"/>
        <v>0.0254</v>
      </c>
      <c r="D486" s="22">
        <f t="shared" si="145"/>
        <v>0</v>
      </c>
      <c r="E486" s="37">
        <f>IF($D486&lt;0.1,0,-PPMT(+C486/12,+B486-J486,Premisas!$C$5-J486,I486))</f>
        <v>0</v>
      </c>
      <c r="F486" s="37">
        <f t="shared" si="142"/>
        <v>0</v>
      </c>
      <c r="G486" s="40">
        <f t="shared" si="143"/>
        <v>0</v>
      </c>
      <c r="H486" s="37"/>
      <c r="I486" s="30">
        <f t="shared" si="153"/>
        <v>0</v>
      </c>
      <c r="J486" s="31">
        <f t="shared" si="154"/>
        <v>480</v>
      </c>
    </row>
    <row r="487" spans="2:10" ht="12.75">
      <c r="B487" s="38">
        <f t="shared" si="144"/>
        <v>485</v>
      </c>
      <c r="C487" s="39">
        <f t="shared" si="152"/>
        <v>0.0254</v>
      </c>
      <c r="D487" s="22">
        <f t="shared" si="145"/>
        <v>0</v>
      </c>
      <c r="E487" s="37">
        <f>IF($D487&lt;0.1,0,-PPMT(+C487/12,+B487-J487,Premisas!$C$5-J487,I487))</f>
        <v>0</v>
      </c>
      <c r="F487" s="37">
        <f t="shared" si="142"/>
        <v>0</v>
      </c>
      <c r="G487" s="40">
        <f t="shared" si="143"/>
        <v>0</v>
      </c>
      <c r="H487" s="37"/>
      <c r="I487" s="30">
        <f t="shared" si="153"/>
        <v>0</v>
      </c>
      <c r="J487" s="31">
        <f t="shared" si="154"/>
        <v>480</v>
      </c>
    </row>
    <row r="488" spans="2:10" ht="12.75">
      <c r="B488" s="38">
        <f t="shared" si="144"/>
        <v>486</v>
      </c>
      <c r="C488" s="39">
        <f t="shared" si="152"/>
        <v>0.0254</v>
      </c>
      <c r="D488" s="22">
        <f t="shared" si="145"/>
        <v>0</v>
      </c>
      <c r="E488" s="37">
        <f>IF($D488&lt;0.1,0,-PPMT(+C488/12,+B488-J488,Premisas!$C$5-J488,I488))</f>
        <v>0</v>
      </c>
      <c r="F488" s="37">
        <f t="shared" si="142"/>
        <v>0</v>
      </c>
      <c r="G488" s="40">
        <f t="shared" si="143"/>
        <v>0</v>
      </c>
      <c r="H488" s="37"/>
      <c r="I488" s="30">
        <f t="shared" si="153"/>
        <v>0</v>
      </c>
      <c r="J488" s="31">
        <f t="shared" si="154"/>
        <v>480</v>
      </c>
    </row>
    <row r="489" spans="2:10" ht="12.75">
      <c r="B489" s="38">
        <f t="shared" si="144"/>
        <v>487</v>
      </c>
      <c r="C489" s="39">
        <f t="shared" si="152"/>
        <v>0.0254</v>
      </c>
      <c r="D489" s="22">
        <f t="shared" si="145"/>
        <v>0</v>
      </c>
      <c r="E489" s="37">
        <f>IF($D489&lt;0.1,0,-PPMT(+C489/12,+B489-J489,Premisas!$C$5-J489,I489))</f>
        <v>0</v>
      </c>
      <c r="F489" s="37">
        <f t="shared" si="142"/>
        <v>0</v>
      </c>
      <c r="G489" s="40">
        <f t="shared" si="143"/>
        <v>0</v>
      </c>
      <c r="H489" s="37"/>
      <c r="I489" s="30">
        <f t="shared" si="153"/>
        <v>0</v>
      </c>
      <c r="J489" s="31">
        <f t="shared" si="154"/>
        <v>480</v>
      </c>
    </row>
    <row r="490" spans="2:10" ht="12.75">
      <c r="B490" s="38">
        <f t="shared" si="144"/>
        <v>488</v>
      </c>
      <c r="C490" s="39">
        <f t="shared" si="152"/>
        <v>0.0254</v>
      </c>
      <c r="D490" s="22">
        <f t="shared" si="145"/>
        <v>0</v>
      </c>
      <c r="E490" s="37">
        <f>IF($D490&lt;0.1,0,-PPMT(+C490/12,+B490-J490,Premisas!$C$5-J490,I490))</f>
        <v>0</v>
      </c>
      <c r="F490" s="37">
        <f t="shared" si="142"/>
        <v>0</v>
      </c>
      <c r="G490" s="40">
        <f t="shared" si="143"/>
        <v>0</v>
      </c>
      <c r="H490" s="37"/>
      <c r="I490" s="30">
        <f t="shared" si="153"/>
        <v>0</v>
      </c>
      <c r="J490" s="31">
        <f t="shared" si="154"/>
        <v>480</v>
      </c>
    </row>
    <row r="491" spans="2:10" ht="12.75">
      <c r="B491" s="38">
        <f t="shared" si="144"/>
        <v>489</v>
      </c>
      <c r="C491" s="39">
        <f t="shared" si="152"/>
        <v>0.0254</v>
      </c>
      <c r="D491" s="22">
        <f t="shared" si="145"/>
        <v>0</v>
      </c>
      <c r="E491" s="37">
        <f>IF($D491&lt;0.1,0,-PPMT(+C491/12,+B491-J491,Premisas!$C$5-J491,I491))</f>
        <v>0</v>
      </c>
      <c r="F491" s="37">
        <f t="shared" si="142"/>
        <v>0</v>
      </c>
      <c r="G491" s="40">
        <f t="shared" si="143"/>
        <v>0</v>
      </c>
      <c r="H491" s="37"/>
      <c r="I491" s="30">
        <f t="shared" si="153"/>
        <v>0</v>
      </c>
      <c r="J491" s="31">
        <f t="shared" si="154"/>
        <v>480</v>
      </c>
    </row>
    <row r="492" spans="2:10" ht="12.75">
      <c r="B492" s="38">
        <f t="shared" si="144"/>
        <v>490</v>
      </c>
      <c r="C492" s="39">
        <f t="shared" si="152"/>
        <v>0.0254</v>
      </c>
      <c r="D492" s="22">
        <f t="shared" si="145"/>
        <v>0</v>
      </c>
      <c r="E492" s="37">
        <f>IF($D492&lt;0.1,0,-PPMT(+C492/12,+B492-J492,Premisas!$C$5-J492,I492))</f>
        <v>0</v>
      </c>
      <c r="F492" s="37">
        <f t="shared" si="142"/>
        <v>0</v>
      </c>
      <c r="G492" s="40">
        <f t="shared" si="143"/>
        <v>0</v>
      </c>
      <c r="H492" s="37"/>
      <c r="I492" s="30">
        <f t="shared" si="153"/>
        <v>0</v>
      </c>
      <c r="J492" s="31">
        <f t="shared" si="154"/>
        <v>480</v>
      </c>
    </row>
    <row r="493" spans="2:10" ht="12.75">
      <c r="B493" s="38">
        <f t="shared" si="144"/>
        <v>491</v>
      </c>
      <c r="C493" s="39">
        <f t="shared" si="152"/>
        <v>0.0254</v>
      </c>
      <c r="D493" s="22">
        <f t="shared" si="145"/>
        <v>0</v>
      </c>
      <c r="E493" s="37">
        <f>IF($D493&lt;0.1,0,-PPMT(+C493/12,+B493-J493,Premisas!$C$5-J493,I493))</f>
        <v>0</v>
      </c>
      <c r="F493" s="37">
        <f t="shared" si="142"/>
        <v>0</v>
      </c>
      <c r="G493" s="40">
        <f t="shared" si="143"/>
        <v>0</v>
      </c>
      <c r="H493" s="37"/>
      <c r="I493" s="30">
        <f t="shared" si="153"/>
        <v>0</v>
      </c>
      <c r="J493" s="31">
        <f t="shared" si="154"/>
        <v>480</v>
      </c>
    </row>
    <row r="494" spans="2:10" ht="12.75">
      <c r="B494" s="41">
        <f t="shared" si="144"/>
        <v>492</v>
      </c>
      <c r="C494" s="42">
        <f t="shared" si="152"/>
        <v>0.0254</v>
      </c>
      <c r="D494" s="26">
        <f t="shared" si="145"/>
        <v>0</v>
      </c>
      <c r="E494" s="43">
        <f>IF($D494&lt;0.1,0,-PPMT(+C494/12,+B494-J494,Premisas!$C$5-J494,I494))</f>
        <v>0</v>
      </c>
      <c r="F494" s="43">
        <f t="shared" si="142"/>
        <v>0</v>
      </c>
      <c r="G494" s="44">
        <f t="shared" si="143"/>
        <v>0</v>
      </c>
      <c r="H494" s="37"/>
      <c r="I494" s="30">
        <f t="shared" si="153"/>
        <v>0</v>
      </c>
      <c r="J494" s="31">
        <f t="shared" si="154"/>
        <v>480</v>
      </c>
    </row>
    <row r="495" spans="2:10" ht="12.75">
      <c r="B495" s="33">
        <f t="shared" si="144"/>
        <v>493</v>
      </c>
      <c r="C495" s="45">
        <f>'Manteniendo amortización inicia'!C495</f>
        <v>0.0254</v>
      </c>
      <c r="D495" s="16">
        <f t="shared" si="145"/>
        <v>0</v>
      </c>
      <c r="E495" s="35">
        <f>IF($D495&lt;0.1,0,-PPMT(+C495/12,+B495-J495,Premisas!$C$5-J495,I495))</f>
        <v>0</v>
      </c>
      <c r="F495" s="35">
        <f t="shared" si="142"/>
        <v>0</v>
      </c>
      <c r="G495" s="36">
        <f t="shared" si="143"/>
        <v>0</v>
      </c>
      <c r="H495" s="37"/>
      <c r="I495" s="30">
        <f>D495</f>
        <v>0</v>
      </c>
      <c r="J495" s="31">
        <f>B494</f>
        <v>492</v>
      </c>
    </row>
    <row r="496" spans="2:10" ht="12.75">
      <c r="B496" s="38">
        <f t="shared" si="144"/>
        <v>494</v>
      </c>
      <c r="C496" s="39">
        <f aca="true" t="shared" si="155" ref="C496:C506">+C495</f>
        <v>0.0254</v>
      </c>
      <c r="D496" s="22">
        <f t="shared" si="145"/>
        <v>0</v>
      </c>
      <c r="E496" s="37">
        <f>IF($D496&lt;0.1,0,-PPMT(+C496/12,+B496-J496,Premisas!$C$5-J496,I496))</f>
        <v>0</v>
      </c>
      <c r="F496" s="37">
        <f t="shared" si="142"/>
        <v>0</v>
      </c>
      <c r="G496" s="40">
        <f t="shared" si="143"/>
        <v>0</v>
      </c>
      <c r="H496" s="37"/>
      <c r="I496" s="30">
        <f aca="true" t="shared" si="156" ref="I496:I506">I495</f>
        <v>0</v>
      </c>
      <c r="J496" s="31">
        <f aca="true" t="shared" si="157" ref="J496:J506">J495</f>
        <v>492</v>
      </c>
    </row>
    <row r="497" spans="2:10" ht="12.75">
      <c r="B497" s="38">
        <f t="shared" si="144"/>
        <v>495</v>
      </c>
      <c r="C497" s="39">
        <f t="shared" si="155"/>
        <v>0.0254</v>
      </c>
      <c r="D497" s="22">
        <f t="shared" si="145"/>
        <v>0</v>
      </c>
      <c r="E497" s="37">
        <f>IF($D497&lt;0.1,0,-PPMT(+C497/12,+B497-J497,Premisas!$C$5-J497,I497))</f>
        <v>0</v>
      </c>
      <c r="F497" s="37">
        <f t="shared" si="142"/>
        <v>0</v>
      </c>
      <c r="G497" s="40">
        <f t="shared" si="143"/>
        <v>0</v>
      </c>
      <c r="H497" s="37"/>
      <c r="I497" s="30">
        <f t="shared" si="156"/>
        <v>0</v>
      </c>
      <c r="J497" s="31">
        <f t="shared" si="157"/>
        <v>492</v>
      </c>
    </row>
    <row r="498" spans="2:10" ht="12.75">
      <c r="B498" s="38">
        <f t="shared" si="144"/>
        <v>496</v>
      </c>
      <c r="C498" s="39">
        <f t="shared" si="155"/>
        <v>0.0254</v>
      </c>
      <c r="D498" s="22">
        <f t="shared" si="145"/>
        <v>0</v>
      </c>
      <c r="E498" s="37">
        <f>IF($D498&lt;0.1,0,-PPMT(+C498/12,+B498-J498,Premisas!$C$5-J498,I498))</f>
        <v>0</v>
      </c>
      <c r="F498" s="37">
        <f t="shared" si="142"/>
        <v>0</v>
      </c>
      <c r="G498" s="40">
        <f t="shared" si="143"/>
        <v>0</v>
      </c>
      <c r="H498" s="37"/>
      <c r="I498" s="30">
        <f t="shared" si="156"/>
        <v>0</v>
      </c>
      <c r="J498" s="31">
        <f t="shared" si="157"/>
        <v>492</v>
      </c>
    </row>
    <row r="499" spans="2:10" ht="12.75">
      <c r="B499" s="38">
        <f t="shared" si="144"/>
        <v>497</v>
      </c>
      <c r="C499" s="39">
        <f t="shared" si="155"/>
        <v>0.0254</v>
      </c>
      <c r="D499" s="22">
        <f t="shared" si="145"/>
        <v>0</v>
      </c>
      <c r="E499" s="37">
        <f>IF($D499&lt;0.1,0,-PPMT(+C499/12,+B499-J499,Premisas!$C$5-J499,I499))</f>
        <v>0</v>
      </c>
      <c r="F499" s="37">
        <f t="shared" si="142"/>
        <v>0</v>
      </c>
      <c r="G499" s="40">
        <f t="shared" si="143"/>
        <v>0</v>
      </c>
      <c r="H499" s="37"/>
      <c r="I499" s="30">
        <f t="shared" si="156"/>
        <v>0</v>
      </c>
      <c r="J499" s="31">
        <f t="shared" si="157"/>
        <v>492</v>
      </c>
    </row>
    <row r="500" spans="2:10" ht="12.75">
      <c r="B500" s="38">
        <f t="shared" si="144"/>
        <v>498</v>
      </c>
      <c r="C500" s="39">
        <f t="shared" si="155"/>
        <v>0.0254</v>
      </c>
      <c r="D500" s="22">
        <f t="shared" si="145"/>
        <v>0</v>
      </c>
      <c r="E500" s="37">
        <f>IF($D500&lt;0.1,0,-PPMT(+C500/12,+B500-J500,Premisas!$C$5-J500,I500))</f>
        <v>0</v>
      </c>
      <c r="F500" s="37">
        <f t="shared" si="142"/>
        <v>0</v>
      </c>
      <c r="G500" s="40">
        <f t="shared" si="143"/>
        <v>0</v>
      </c>
      <c r="H500" s="37"/>
      <c r="I500" s="30">
        <f t="shared" si="156"/>
        <v>0</v>
      </c>
      <c r="J500" s="31">
        <f t="shared" si="157"/>
        <v>492</v>
      </c>
    </row>
    <row r="501" spans="2:10" ht="12.75">
      <c r="B501" s="38">
        <f t="shared" si="144"/>
        <v>499</v>
      </c>
      <c r="C501" s="39">
        <f t="shared" si="155"/>
        <v>0.0254</v>
      </c>
      <c r="D501" s="22">
        <f t="shared" si="145"/>
        <v>0</v>
      </c>
      <c r="E501" s="37">
        <f>IF($D501&lt;0.1,0,-PPMT(+C501/12,+B501-J501,Premisas!$C$5-J501,I501))</f>
        <v>0</v>
      </c>
      <c r="F501" s="37">
        <f t="shared" si="142"/>
        <v>0</v>
      </c>
      <c r="G501" s="40">
        <f t="shared" si="143"/>
        <v>0</v>
      </c>
      <c r="H501" s="37"/>
      <c r="I501" s="30">
        <f t="shared" si="156"/>
        <v>0</v>
      </c>
      <c r="J501" s="31">
        <f t="shared" si="157"/>
        <v>492</v>
      </c>
    </row>
    <row r="502" spans="2:10" ht="12.75">
      <c r="B502" s="38">
        <f t="shared" si="144"/>
        <v>500</v>
      </c>
      <c r="C502" s="39">
        <f t="shared" si="155"/>
        <v>0.0254</v>
      </c>
      <c r="D502" s="22">
        <f t="shared" si="145"/>
        <v>0</v>
      </c>
      <c r="E502" s="37">
        <f>IF($D502&lt;0.1,0,-PPMT(+C502/12,+B502-J502,Premisas!$C$5-J502,I502))</f>
        <v>0</v>
      </c>
      <c r="F502" s="37">
        <f t="shared" si="142"/>
        <v>0</v>
      </c>
      <c r="G502" s="40">
        <f t="shared" si="143"/>
        <v>0</v>
      </c>
      <c r="H502" s="37"/>
      <c r="I502" s="30">
        <f t="shared" si="156"/>
        <v>0</v>
      </c>
      <c r="J502" s="31">
        <f t="shared" si="157"/>
        <v>492</v>
      </c>
    </row>
    <row r="503" spans="2:10" ht="12.75">
      <c r="B503" s="38">
        <f t="shared" si="144"/>
        <v>501</v>
      </c>
      <c r="C503" s="39">
        <f t="shared" si="155"/>
        <v>0.0254</v>
      </c>
      <c r="D503" s="22">
        <f t="shared" si="145"/>
        <v>0</v>
      </c>
      <c r="E503" s="37">
        <f>IF($D503&lt;0.1,0,-PPMT(+C503/12,+B503-J503,Premisas!$C$5-J503,I503))</f>
        <v>0</v>
      </c>
      <c r="F503" s="37">
        <f t="shared" si="142"/>
        <v>0</v>
      </c>
      <c r="G503" s="40">
        <f t="shared" si="143"/>
        <v>0</v>
      </c>
      <c r="H503" s="37"/>
      <c r="I503" s="30">
        <f t="shared" si="156"/>
        <v>0</v>
      </c>
      <c r="J503" s="31">
        <f t="shared" si="157"/>
        <v>492</v>
      </c>
    </row>
    <row r="504" spans="2:10" ht="12.75">
      <c r="B504" s="38">
        <f t="shared" si="144"/>
        <v>502</v>
      </c>
      <c r="C504" s="39">
        <f t="shared" si="155"/>
        <v>0.0254</v>
      </c>
      <c r="D504" s="22">
        <f t="shared" si="145"/>
        <v>0</v>
      </c>
      <c r="E504" s="37">
        <f>IF($D504&lt;0.1,0,-PPMT(+C504/12,+B504-J504,Premisas!$C$5-J504,I504))</f>
        <v>0</v>
      </c>
      <c r="F504" s="37">
        <f t="shared" si="142"/>
        <v>0</v>
      </c>
      <c r="G504" s="40">
        <f t="shared" si="143"/>
        <v>0</v>
      </c>
      <c r="H504" s="37"/>
      <c r="I504" s="30">
        <f t="shared" si="156"/>
        <v>0</v>
      </c>
      <c r="J504" s="31">
        <f t="shared" si="157"/>
        <v>492</v>
      </c>
    </row>
    <row r="505" spans="2:10" ht="12.75">
      <c r="B505" s="38">
        <f t="shared" si="144"/>
        <v>503</v>
      </c>
      <c r="C505" s="39">
        <f t="shared" si="155"/>
        <v>0.0254</v>
      </c>
      <c r="D505" s="22">
        <f t="shared" si="145"/>
        <v>0</v>
      </c>
      <c r="E505" s="37">
        <f>IF($D505&lt;0.1,0,-PPMT(+C505/12,+B505-J505,Premisas!$C$5-J505,I505))</f>
        <v>0</v>
      </c>
      <c r="F505" s="37">
        <f t="shared" si="142"/>
        <v>0</v>
      </c>
      <c r="G505" s="40">
        <f t="shared" si="143"/>
        <v>0</v>
      </c>
      <c r="H505" s="37"/>
      <c r="I505" s="30">
        <f t="shared" si="156"/>
        <v>0</v>
      </c>
      <c r="J505" s="31">
        <f t="shared" si="157"/>
        <v>492</v>
      </c>
    </row>
    <row r="506" spans="2:10" ht="12.75">
      <c r="B506" s="41">
        <f t="shared" si="144"/>
        <v>504</v>
      </c>
      <c r="C506" s="42">
        <f t="shared" si="155"/>
        <v>0.0254</v>
      </c>
      <c r="D506" s="26">
        <f t="shared" si="145"/>
        <v>0</v>
      </c>
      <c r="E506" s="43">
        <f>IF($D506&lt;0.1,0,-PPMT(+C506/12,+B506-J506,Premisas!$C$5-J506,I506))</f>
        <v>0</v>
      </c>
      <c r="F506" s="43">
        <f t="shared" si="142"/>
        <v>0</v>
      </c>
      <c r="G506" s="44">
        <f t="shared" si="143"/>
        <v>0</v>
      </c>
      <c r="H506" s="37"/>
      <c r="I506" s="30">
        <f t="shared" si="156"/>
        <v>0</v>
      </c>
      <c r="J506" s="31">
        <f t="shared" si="157"/>
        <v>492</v>
      </c>
    </row>
    <row r="507" spans="2:10" ht="12.75">
      <c r="B507" s="33">
        <f t="shared" si="144"/>
        <v>505</v>
      </c>
      <c r="C507" s="45">
        <f>'Manteniendo amortización inicia'!C507</f>
        <v>0.0254</v>
      </c>
      <c r="D507" s="16">
        <f t="shared" si="145"/>
        <v>0</v>
      </c>
      <c r="E507" s="35">
        <f>IF($D507&lt;0.1,0,-PPMT(+C507/12,+B507-J507,Premisas!$C$5-J507,I507))</f>
        <v>0</v>
      </c>
      <c r="F507" s="35">
        <f t="shared" si="142"/>
        <v>0</v>
      </c>
      <c r="G507" s="36">
        <f t="shared" si="143"/>
        <v>0</v>
      </c>
      <c r="H507" s="37"/>
      <c r="I507" s="30">
        <f>D507</f>
        <v>0</v>
      </c>
      <c r="J507" s="31">
        <f>B506</f>
        <v>504</v>
      </c>
    </row>
    <row r="508" spans="2:10" ht="12.75">
      <c r="B508" s="38">
        <f t="shared" si="144"/>
        <v>506</v>
      </c>
      <c r="C508" s="39">
        <f aca="true" t="shared" si="158" ref="C508:C518">+C507</f>
        <v>0.0254</v>
      </c>
      <c r="D508" s="22">
        <f t="shared" si="145"/>
        <v>0</v>
      </c>
      <c r="E508" s="37">
        <f>IF($D508&lt;0.1,0,-PPMT(+C508/12,+B508-J508,Premisas!$C$5-J508,I508))</f>
        <v>0</v>
      </c>
      <c r="F508" s="37">
        <f t="shared" si="142"/>
        <v>0</v>
      </c>
      <c r="G508" s="40">
        <f t="shared" si="143"/>
        <v>0</v>
      </c>
      <c r="H508" s="37"/>
      <c r="I508" s="30">
        <f aca="true" t="shared" si="159" ref="I508:I518">I507</f>
        <v>0</v>
      </c>
      <c r="J508" s="31">
        <f aca="true" t="shared" si="160" ref="J508:J518">J507</f>
        <v>504</v>
      </c>
    </row>
    <row r="509" spans="2:10" ht="12.75">
      <c r="B509" s="38">
        <f t="shared" si="144"/>
        <v>507</v>
      </c>
      <c r="C509" s="39">
        <f t="shared" si="158"/>
        <v>0.0254</v>
      </c>
      <c r="D509" s="22">
        <f t="shared" si="145"/>
        <v>0</v>
      </c>
      <c r="E509" s="37">
        <f>IF($D509&lt;0.1,0,-PPMT(+C509/12,+B509-J509,Premisas!$C$5-J509,I509))</f>
        <v>0</v>
      </c>
      <c r="F509" s="37">
        <f t="shared" si="142"/>
        <v>0</v>
      </c>
      <c r="G509" s="40">
        <f t="shared" si="143"/>
        <v>0</v>
      </c>
      <c r="H509" s="37"/>
      <c r="I509" s="30">
        <f t="shared" si="159"/>
        <v>0</v>
      </c>
      <c r="J509" s="31">
        <f t="shared" si="160"/>
        <v>504</v>
      </c>
    </row>
    <row r="510" spans="2:10" ht="12.75">
      <c r="B510" s="38">
        <f t="shared" si="144"/>
        <v>508</v>
      </c>
      <c r="C510" s="39">
        <f t="shared" si="158"/>
        <v>0.0254</v>
      </c>
      <c r="D510" s="22">
        <f t="shared" si="145"/>
        <v>0</v>
      </c>
      <c r="E510" s="37">
        <f>IF($D510&lt;0.1,0,-PPMT(+C510/12,+B510-J510,Premisas!$C$5-J510,I510))</f>
        <v>0</v>
      </c>
      <c r="F510" s="37">
        <f t="shared" si="142"/>
        <v>0</v>
      </c>
      <c r="G510" s="40">
        <f t="shared" si="143"/>
        <v>0</v>
      </c>
      <c r="H510" s="37"/>
      <c r="I510" s="30">
        <f t="shared" si="159"/>
        <v>0</v>
      </c>
      <c r="J510" s="31">
        <f t="shared" si="160"/>
        <v>504</v>
      </c>
    </row>
    <row r="511" spans="2:10" ht="12.75">
      <c r="B511" s="38">
        <f t="shared" si="144"/>
        <v>509</v>
      </c>
      <c r="C511" s="39">
        <f t="shared" si="158"/>
        <v>0.0254</v>
      </c>
      <c r="D511" s="22">
        <f t="shared" si="145"/>
        <v>0</v>
      </c>
      <c r="E511" s="37">
        <f>IF($D511&lt;0.1,0,-PPMT(+C511/12,+B511-J511,Premisas!$C$5-J511,I511))</f>
        <v>0</v>
      </c>
      <c r="F511" s="37">
        <f t="shared" si="142"/>
        <v>0</v>
      </c>
      <c r="G511" s="40">
        <f t="shared" si="143"/>
        <v>0</v>
      </c>
      <c r="H511" s="37"/>
      <c r="I511" s="30">
        <f t="shared" si="159"/>
        <v>0</v>
      </c>
      <c r="J511" s="31">
        <f t="shared" si="160"/>
        <v>504</v>
      </c>
    </row>
    <row r="512" spans="2:10" ht="12.75">
      <c r="B512" s="38">
        <f t="shared" si="144"/>
        <v>510</v>
      </c>
      <c r="C512" s="39">
        <f t="shared" si="158"/>
        <v>0.0254</v>
      </c>
      <c r="D512" s="22">
        <f t="shared" si="145"/>
        <v>0</v>
      </c>
      <c r="E512" s="37">
        <f>IF($D512&lt;0.1,0,-PPMT(+C512/12,+B512-J512,Premisas!$C$5-J512,I512))</f>
        <v>0</v>
      </c>
      <c r="F512" s="37">
        <f t="shared" si="142"/>
        <v>0</v>
      </c>
      <c r="G512" s="40">
        <f t="shared" si="143"/>
        <v>0</v>
      </c>
      <c r="H512" s="37"/>
      <c r="I512" s="30">
        <f t="shared" si="159"/>
        <v>0</v>
      </c>
      <c r="J512" s="31">
        <f t="shared" si="160"/>
        <v>504</v>
      </c>
    </row>
    <row r="513" spans="2:10" ht="12.75">
      <c r="B513" s="38">
        <f t="shared" si="144"/>
        <v>511</v>
      </c>
      <c r="C513" s="39">
        <f t="shared" si="158"/>
        <v>0.0254</v>
      </c>
      <c r="D513" s="22">
        <f t="shared" si="145"/>
        <v>0</v>
      </c>
      <c r="E513" s="37">
        <f>IF($D513&lt;0.1,0,-PPMT(+C513/12,+B513-J513,Premisas!$C$5-J513,I513))</f>
        <v>0</v>
      </c>
      <c r="F513" s="37">
        <f t="shared" si="142"/>
        <v>0</v>
      </c>
      <c r="G513" s="40">
        <f t="shared" si="143"/>
        <v>0</v>
      </c>
      <c r="H513" s="37"/>
      <c r="I513" s="30">
        <f t="shared" si="159"/>
        <v>0</v>
      </c>
      <c r="J513" s="31">
        <f t="shared" si="160"/>
        <v>504</v>
      </c>
    </row>
    <row r="514" spans="2:10" ht="12.75">
      <c r="B514" s="38">
        <f t="shared" si="144"/>
        <v>512</v>
      </c>
      <c r="C514" s="39">
        <f t="shared" si="158"/>
        <v>0.0254</v>
      </c>
      <c r="D514" s="22">
        <f t="shared" si="145"/>
        <v>0</v>
      </c>
      <c r="E514" s="37">
        <f>IF($D514&lt;0.1,0,-PPMT(+C514/12,+B514-J514,Premisas!$C$5-J514,I514))</f>
        <v>0</v>
      </c>
      <c r="F514" s="37">
        <f t="shared" si="142"/>
        <v>0</v>
      </c>
      <c r="G514" s="40">
        <f t="shared" si="143"/>
        <v>0</v>
      </c>
      <c r="H514" s="37"/>
      <c r="I514" s="30">
        <f t="shared" si="159"/>
        <v>0</v>
      </c>
      <c r="J514" s="31">
        <f t="shared" si="160"/>
        <v>504</v>
      </c>
    </row>
    <row r="515" spans="2:10" ht="12.75">
      <c r="B515" s="38">
        <f t="shared" si="144"/>
        <v>513</v>
      </c>
      <c r="C515" s="39">
        <f t="shared" si="158"/>
        <v>0.0254</v>
      </c>
      <c r="D515" s="22">
        <f t="shared" si="145"/>
        <v>0</v>
      </c>
      <c r="E515" s="37">
        <f>IF($D515&lt;0.1,0,-PPMT(+C515/12,+B515-J515,Premisas!$C$5-J515,I515))</f>
        <v>0</v>
      </c>
      <c r="F515" s="37">
        <f aca="true" t="shared" si="161" ref="F515:F578">D515*C515/12</f>
        <v>0</v>
      </c>
      <c r="G515" s="40">
        <f aca="true" t="shared" si="162" ref="G515:G578">E515+F515</f>
        <v>0</v>
      </c>
      <c r="H515" s="37"/>
      <c r="I515" s="30">
        <f t="shared" si="159"/>
        <v>0</v>
      </c>
      <c r="J515" s="31">
        <f t="shared" si="160"/>
        <v>504</v>
      </c>
    </row>
    <row r="516" spans="2:10" ht="12.75">
      <c r="B516" s="38">
        <f aca="true" t="shared" si="163" ref="B516:B579">+B515+1</f>
        <v>514</v>
      </c>
      <c r="C516" s="39">
        <f t="shared" si="158"/>
        <v>0.0254</v>
      </c>
      <c r="D516" s="22">
        <f aca="true" t="shared" si="164" ref="D516:D579">+D515-E515</f>
        <v>0</v>
      </c>
      <c r="E516" s="37">
        <f>IF($D516&lt;0.1,0,-PPMT(+C516/12,+B516-J516,Premisas!$C$5-J516,I516))</f>
        <v>0</v>
      </c>
      <c r="F516" s="37">
        <f t="shared" si="161"/>
        <v>0</v>
      </c>
      <c r="G516" s="40">
        <f t="shared" si="162"/>
        <v>0</v>
      </c>
      <c r="H516" s="37"/>
      <c r="I516" s="30">
        <f t="shared" si="159"/>
        <v>0</v>
      </c>
      <c r="J516" s="31">
        <f t="shared" si="160"/>
        <v>504</v>
      </c>
    </row>
    <row r="517" spans="2:10" ht="12.75">
      <c r="B517" s="38">
        <f t="shared" si="163"/>
        <v>515</v>
      </c>
      <c r="C517" s="39">
        <f t="shared" si="158"/>
        <v>0.0254</v>
      </c>
      <c r="D517" s="22">
        <f t="shared" si="164"/>
        <v>0</v>
      </c>
      <c r="E517" s="37">
        <f>IF($D517&lt;0.1,0,-PPMT(+C517/12,+B517-J517,Premisas!$C$5-J517,I517))</f>
        <v>0</v>
      </c>
      <c r="F517" s="37">
        <f t="shared" si="161"/>
        <v>0</v>
      </c>
      <c r="G517" s="40">
        <f t="shared" si="162"/>
        <v>0</v>
      </c>
      <c r="H517" s="37"/>
      <c r="I517" s="30">
        <f t="shared" si="159"/>
        <v>0</v>
      </c>
      <c r="J517" s="31">
        <f t="shared" si="160"/>
        <v>504</v>
      </c>
    </row>
    <row r="518" spans="2:10" ht="12.75">
      <c r="B518" s="41">
        <f t="shared" si="163"/>
        <v>516</v>
      </c>
      <c r="C518" s="42">
        <f t="shared" si="158"/>
        <v>0.0254</v>
      </c>
      <c r="D518" s="26">
        <f t="shared" si="164"/>
        <v>0</v>
      </c>
      <c r="E518" s="43">
        <f>IF($D518&lt;0.1,0,-PPMT(+C518/12,+B518-J518,Premisas!$C$5-J518,I518))</f>
        <v>0</v>
      </c>
      <c r="F518" s="43">
        <f t="shared" si="161"/>
        <v>0</v>
      </c>
      <c r="G518" s="44">
        <f t="shared" si="162"/>
        <v>0</v>
      </c>
      <c r="H518" s="37"/>
      <c r="I518" s="30">
        <f t="shared" si="159"/>
        <v>0</v>
      </c>
      <c r="J518" s="31">
        <f t="shared" si="160"/>
        <v>504</v>
      </c>
    </row>
    <row r="519" spans="2:10" ht="12.75">
      <c r="B519" s="33">
        <f t="shared" si="163"/>
        <v>517</v>
      </c>
      <c r="C519" s="45">
        <f>'Manteniendo amortización inicia'!C519</f>
        <v>0.0254</v>
      </c>
      <c r="D519" s="16">
        <f t="shared" si="164"/>
        <v>0</v>
      </c>
      <c r="E519" s="35">
        <f>IF($D519&lt;0.1,0,-PPMT(+C519/12,+B519-J519,Premisas!$C$5-J519,I519))</f>
        <v>0</v>
      </c>
      <c r="F519" s="35">
        <f t="shared" si="161"/>
        <v>0</v>
      </c>
      <c r="G519" s="36">
        <f t="shared" si="162"/>
        <v>0</v>
      </c>
      <c r="H519" s="37"/>
      <c r="I519" s="30">
        <f>D519</f>
        <v>0</v>
      </c>
      <c r="J519" s="31">
        <f>B518</f>
        <v>516</v>
      </c>
    </row>
    <row r="520" spans="2:10" ht="12.75">
      <c r="B520" s="38">
        <f t="shared" si="163"/>
        <v>518</v>
      </c>
      <c r="C520" s="39">
        <f aca="true" t="shared" si="165" ref="C520:C530">+C519</f>
        <v>0.0254</v>
      </c>
      <c r="D520" s="22">
        <f t="shared" si="164"/>
        <v>0</v>
      </c>
      <c r="E520" s="37">
        <f>IF($D520&lt;0.1,0,-PPMT(+C520/12,+B520-J520,Premisas!$C$5-J520,I520))</f>
        <v>0</v>
      </c>
      <c r="F520" s="37">
        <f t="shared" si="161"/>
        <v>0</v>
      </c>
      <c r="G520" s="40">
        <f t="shared" si="162"/>
        <v>0</v>
      </c>
      <c r="H520" s="37"/>
      <c r="I520" s="30">
        <f aca="true" t="shared" si="166" ref="I520:I530">I519</f>
        <v>0</v>
      </c>
      <c r="J520" s="31">
        <f aca="true" t="shared" si="167" ref="J520:J530">J519</f>
        <v>516</v>
      </c>
    </row>
    <row r="521" spans="2:10" ht="12.75">
      <c r="B521" s="38">
        <f t="shared" si="163"/>
        <v>519</v>
      </c>
      <c r="C521" s="39">
        <f t="shared" si="165"/>
        <v>0.0254</v>
      </c>
      <c r="D521" s="22">
        <f t="shared" si="164"/>
        <v>0</v>
      </c>
      <c r="E521" s="37">
        <f>IF($D521&lt;0.1,0,-PPMT(+C521/12,+B521-J521,Premisas!$C$5-J521,I521))</f>
        <v>0</v>
      </c>
      <c r="F521" s="37">
        <f t="shared" si="161"/>
        <v>0</v>
      </c>
      <c r="G521" s="40">
        <f t="shared" si="162"/>
        <v>0</v>
      </c>
      <c r="H521" s="37"/>
      <c r="I521" s="30">
        <f t="shared" si="166"/>
        <v>0</v>
      </c>
      <c r="J521" s="31">
        <f t="shared" si="167"/>
        <v>516</v>
      </c>
    </row>
    <row r="522" spans="2:10" ht="12.75">
      <c r="B522" s="38">
        <f t="shared" si="163"/>
        <v>520</v>
      </c>
      <c r="C522" s="39">
        <f t="shared" si="165"/>
        <v>0.0254</v>
      </c>
      <c r="D522" s="22">
        <f t="shared" si="164"/>
        <v>0</v>
      </c>
      <c r="E522" s="37">
        <f>IF($D522&lt;0.1,0,-PPMT(+C522/12,+B522-J522,Premisas!$C$5-J522,I522))</f>
        <v>0</v>
      </c>
      <c r="F522" s="37">
        <f t="shared" si="161"/>
        <v>0</v>
      </c>
      <c r="G522" s="40">
        <f t="shared" si="162"/>
        <v>0</v>
      </c>
      <c r="H522" s="37"/>
      <c r="I522" s="30">
        <f t="shared" si="166"/>
        <v>0</v>
      </c>
      <c r="J522" s="31">
        <f t="shared" si="167"/>
        <v>516</v>
      </c>
    </row>
    <row r="523" spans="2:10" ht="12.75">
      <c r="B523" s="38">
        <f t="shared" si="163"/>
        <v>521</v>
      </c>
      <c r="C523" s="39">
        <f t="shared" si="165"/>
        <v>0.0254</v>
      </c>
      <c r="D523" s="22">
        <f t="shared" si="164"/>
        <v>0</v>
      </c>
      <c r="E523" s="37">
        <f>IF($D523&lt;0.1,0,-PPMT(+C523/12,+B523-J523,Premisas!$C$5-J523,I523))</f>
        <v>0</v>
      </c>
      <c r="F523" s="37">
        <f t="shared" si="161"/>
        <v>0</v>
      </c>
      <c r="G523" s="40">
        <f t="shared" si="162"/>
        <v>0</v>
      </c>
      <c r="H523" s="37"/>
      <c r="I523" s="30">
        <f t="shared" si="166"/>
        <v>0</v>
      </c>
      <c r="J523" s="31">
        <f t="shared" si="167"/>
        <v>516</v>
      </c>
    </row>
    <row r="524" spans="2:10" ht="12.75">
      <c r="B524" s="38">
        <f t="shared" si="163"/>
        <v>522</v>
      </c>
      <c r="C524" s="39">
        <f t="shared" si="165"/>
        <v>0.0254</v>
      </c>
      <c r="D524" s="22">
        <f t="shared" si="164"/>
        <v>0</v>
      </c>
      <c r="E524" s="37">
        <f>IF($D524&lt;0.1,0,-PPMT(+C524/12,+B524-J524,Premisas!$C$5-J524,I524))</f>
        <v>0</v>
      </c>
      <c r="F524" s="37">
        <f t="shared" si="161"/>
        <v>0</v>
      </c>
      <c r="G524" s="40">
        <f t="shared" si="162"/>
        <v>0</v>
      </c>
      <c r="H524" s="37"/>
      <c r="I524" s="30">
        <f t="shared" si="166"/>
        <v>0</v>
      </c>
      <c r="J524" s="31">
        <f t="shared" si="167"/>
        <v>516</v>
      </c>
    </row>
    <row r="525" spans="2:10" ht="12.75">
      <c r="B525" s="38">
        <f t="shared" si="163"/>
        <v>523</v>
      </c>
      <c r="C525" s="39">
        <f t="shared" si="165"/>
        <v>0.0254</v>
      </c>
      <c r="D525" s="22">
        <f t="shared" si="164"/>
        <v>0</v>
      </c>
      <c r="E525" s="37">
        <f>IF($D525&lt;0.1,0,-PPMT(+C525/12,+B525-J525,Premisas!$C$5-J525,I525))</f>
        <v>0</v>
      </c>
      <c r="F525" s="37">
        <f t="shared" si="161"/>
        <v>0</v>
      </c>
      <c r="G525" s="40">
        <f t="shared" si="162"/>
        <v>0</v>
      </c>
      <c r="H525" s="37"/>
      <c r="I525" s="30">
        <f t="shared" si="166"/>
        <v>0</v>
      </c>
      <c r="J525" s="31">
        <f t="shared" si="167"/>
        <v>516</v>
      </c>
    </row>
    <row r="526" spans="2:10" ht="12.75">
      <c r="B526" s="38">
        <f t="shared" si="163"/>
        <v>524</v>
      </c>
      <c r="C526" s="39">
        <f t="shared" si="165"/>
        <v>0.0254</v>
      </c>
      <c r="D526" s="22">
        <f t="shared" si="164"/>
        <v>0</v>
      </c>
      <c r="E526" s="37">
        <f>IF($D526&lt;0.1,0,-PPMT(+C526/12,+B526-J526,Premisas!$C$5-J526,I526))</f>
        <v>0</v>
      </c>
      <c r="F526" s="37">
        <f t="shared" si="161"/>
        <v>0</v>
      </c>
      <c r="G526" s="40">
        <f t="shared" si="162"/>
        <v>0</v>
      </c>
      <c r="H526" s="37"/>
      <c r="I526" s="30">
        <f t="shared" si="166"/>
        <v>0</v>
      </c>
      <c r="J526" s="31">
        <f t="shared" si="167"/>
        <v>516</v>
      </c>
    </row>
    <row r="527" spans="2:10" ht="12.75">
      <c r="B527" s="38">
        <f t="shared" si="163"/>
        <v>525</v>
      </c>
      <c r="C527" s="39">
        <f t="shared" si="165"/>
        <v>0.0254</v>
      </c>
      <c r="D527" s="22">
        <f t="shared" si="164"/>
        <v>0</v>
      </c>
      <c r="E527" s="37">
        <f>IF($D527&lt;0.1,0,-PPMT(+C527/12,+B527-J527,Premisas!$C$5-J527,I527))</f>
        <v>0</v>
      </c>
      <c r="F527" s="37">
        <f t="shared" si="161"/>
        <v>0</v>
      </c>
      <c r="G527" s="40">
        <f t="shared" si="162"/>
        <v>0</v>
      </c>
      <c r="H527" s="37"/>
      <c r="I527" s="30">
        <f t="shared" si="166"/>
        <v>0</v>
      </c>
      <c r="J527" s="31">
        <f t="shared" si="167"/>
        <v>516</v>
      </c>
    </row>
    <row r="528" spans="2:10" ht="12.75">
      <c r="B528" s="38">
        <f t="shared" si="163"/>
        <v>526</v>
      </c>
      <c r="C528" s="39">
        <f t="shared" si="165"/>
        <v>0.0254</v>
      </c>
      <c r="D528" s="22">
        <f t="shared" si="164"/>
        <v>0</v>
      </c>
      <c r="E528" s="37">
        <f>IF($D528&lt;0.1,0,-PPMT(+C528/12,+B528-J528,Premisas!$C$5-J528,I528))</f>
        <v>0</v>
      </c>
      <c r="F528" s="37">
        <f t="shared" si="161"/>
        <v>0</v>
      </c>
      <c r="G528" s="40">
        <f t="shared" si="162"/>
        <v>0</v>
      </c>
      <c r="H528" s="37"/>
      <c r="I528" s="30">
        <f t="shared" si="166"/>
        <v>0</v>
      </c>
      <c r="J528" s="31">
        <f t="shared" si="167"/>
        <v>516</v>
      </c>
    </row>
    <row r="529" spans="2:10" ht="12.75">
      <c r="B529" s="38">
        <f t="shared" si="163"/>
        <v>527</v>
      </c>
      <c r="C529" s="39">
        <f t="shared" si="165"/>
        <v>0.0254</v>
      </c>
      <c r="D529" s="22">
        <f t="shared" si="164"/>
        <v>0</v>
      </c>
      <c r="E529" s="37">
        <f>IF($D529&lt;0.1,0,-PPMT(+C529/12,+B529-J529,Premisas!$C$5-J529,I529))</f>
        <v>0</v>
      </c>
      <c r="F529" s="37">
        <f t="shared" si="161"/>
        <v>0</v>
      </c>
      <c r="G529" s="40">
        <f t="shared" si="162"/>
        <v>0</v>
      </c>
      <c r="H529" s="37"/>
      <c r="I529" s="30">
        <f t="shared" si="166"/>
        <v>0</v>
      </c>
      <c r="J529" s="31">
        <f t="shared" si="167"/>
        <v>516</v>
      </c>
    </row>
    <row r="530" spans="2:10" ht="12.75">
      <c r="B530" s="41">
        <f t="shared" si="163"/>
        <v>528</v>
      </c>
      <c r="C530" s="42">
        <f t="shared" si="165"/>
        <v>0.0254</v>
      </c>
      <c r="D530" s="26">
        <f t="shared" si="164"/>
        <v>0</v>
      </c>
      <c r="E530" s="43">
        <f>IF($D530&lt;0.1,0,-PPMT(+C530/12,+B530-J530,Premisas!$C$5-J530,I530))</f>
        <v>0</v>
      </c>
      <c r="F530" s="43">
        <f t="shared" si="161"/>
        <v>0</v>
      </c>
      <c r="G530" s="44">
        <f t="shared" si="162"/>
        <v>0</v>
      </c>
      <c r="H530" s="37"/>
      <c r="I530" s="30">
        <f t="shared" si="166"/>
        <v>0</v>
      </c>
      <c r="J530" s="31">
        <f t="shared" si="167"/>
        <v>516</v>
      </c>
    </row>
    <row r="531" spans="2:10" ht="12.75">
      <c r="B531" s="33">
        <f t="shared" si="163"/>
        <v>529</v>
      </c>
      <c r="C531" s="45">
        <f>'Manteniendo amortización inicia'!C531</f>
        <v>0.0254</v>
      </c>
      <c r="D531" s="16">
        <f t="shared" si="164"/>
        <v>0</v>
      </c>
      <c r="E531" s="35">
        <f>IF($D531&lt;0.1,0,-PPMT(+C531/12,+B531-J531,Premisas!$C$5-J531,I531))</f>
        <v>0</v>
      </c>
      <c r="F531" s="35">
        <f t="shared" si="161"/>
        <v>0</v>
      </c>
      <c r="G531" s="36">
        <f t="shared" si="162"/>
        <v>0</v>
      </c>
      <c r="H531" s="37"/>
      <c r="I531" s="30">
        <f>D531</f>
        <v>0</v>
      </c>
      <c r="J531" s="31">
        <f>B530</f>
        <v>528</v>
      </c>
    </row>
    <row r="532" spans="2:10" ht="12.75">
      <c r="B532" s="38">
        <f t="shared" si="163"/>
        <v>530</v>
      </c>
      <c r="C532" s="39">
        <f aca="true" t="shared" si="168" ref="C532:C542">+C531</f>
        <v>0.0254</v>
      </c>
      <c r="D532" s="22">
        <f t="shared" si="164"/>
        <v>0</v>
      </c>
      <c r="E532" s="37">
        <f>IF($D532&lt;0.1,0,-PPMT(+C532/12,+B532-J532,Premisas!$C$5-J532,I532))</f>
        <v>0</v>
      </c>
      <c r="F532" s="37">
        <f t="shared" si="161"/>
        <v>0</v>
      </c>
      <c r="G532" s="40">
        <f t="shared" si="162"/>
        <v>0</v>
      </c>
      <c r="H532" s="37"/>
      <c r="I532" s="30">
        <f aca="true" t="shared" si="169" ref="I532:I542">I531</f>
        <v>0</v>
      </c>
      <c r="J532" s="31">
        <f aca="true" t="shared" si="170" ref="J532:J542">J531</f>
        <v>528</v>
      </c>
    </row>
    <row r="533" spans="2:10" ht="12.75">
      <c r="B533" s="38">
        <f t="shared" si="163"/>
        <v>531</v>
      </c>
      <c r="C533" s="39">
        <f t="shared" si="168"/>
        <v>0.0254</v>
      </c>
      <c r="D533" s="22">
        <f t="shared" si="164"/>
        <v>0</v>
      </c>
      <c r="E533" s="37">
        <f>IF($D533&lt;0.1,0,-PPMT(+C533/12,+B533-J533,Premisas!$C$5-J533,I533))</f>
        <v>0</v>
      </c>
      <c r="F533" s="37">
        <f t="shared" si="161"/>
        <v>0</v>
      </c>
      <c r="G533" s="40">
        <f t="shared" si="162"/>
        <v>0</v>
      </c>
      <c r="H533" s="37"/>
      <c r="I533" s="30">
        <f t="shared" si="169"/>
        <v>0</v>
      </c>
      <c r="J533" s="31">
        <f t="shared" si="170"/>
        <v>528</v>
      </c>
    </row>
    <row r="534" spans="2:10" ht="12.75">
      <c r="B534" s="38">
        <f t="shared" si="163"/>
        <v>532</v>
      </c>
      <c r="C534" s="39">
        <f t="shared" si="168"/>
        <v>0.0254</v>
      </c>
      <c r="D534" s="22">
        <f t="shared" si="164"/>
        <v>0</v>
      </c>
      <c r="E534" s="37">
        <f>IF($D534&lt;0.1,0,-PPMT(+C534/12,+B534-J534,Premisas!$C$5-J534,I534))</f>
        <v>0</v>
      </c>
      <c r="F534" s="37">
        <f t="shared" si="161"/>
        <v>0</v>
      </c>
      <c r="G534" s="40">
        <f t="shared" si="162"/>
        <v>0</v>
      </c>
      <c r="H534" s="37"/>
      <c r="I534" s="30">
        <f t="shared" si="169"/>
        <v>0</v>
      </c>
      <c r="J534" s="31">
        <f t="shared" si="170"/>
        <v>528</v>
      </c>
    </row>
    <row r="535" spans="2:10" ht="12.75">
      <c r="B535" s="38">
        <f t="shared" si="163"/>
        <v>533</v>
      </c>
      <c r="C535" s="39">
        <f t="shared" si="168"/>
        <v>0.0254</v>
      </c>
      <c r="D535" s="22">
        <f t="shared" si="164"/>
        <v>0</v>
      </c>
      <c r="E535" s="37">
        <f>IF($D535&lt;0.1,0,-PPMT(+C535/12,+B535-J535,Premisas!$C$5-J535,I535))</f>
        <v>0</v>
      </c>
      <c r="F535" s="37">
        <f t="shared" si="161"/>
        <v>0</v>
      </c>
      <c r="G535" s="40">
        <f t="shared" si="162"/>
        <v>0</v>
      </c>
      <c r="H535" s="37"/>
      <c r="I535" s="30">
        <f t="shared" si="169"/>
        <v>0</v>
      </c>
      <c r="J535" s="31">
        <f t="shared" si="170"/>
        <v>528</v>
      </c>
    </row>
    <row r="536" spans="2:10" ht="12.75">
      <c r="B536" s="38">
        <f t="shared" si="163"/>
        <v>534</v>
      </c>
      <c r="C536" s="39">
        <f t="shared" si="168"/>
        <v>0.0254</v>
      </c>
      <c r="D536" s="22">
        <f t="shared" si="164"/>
        <v>0</v>
      </c>
      <c r="E536" s="37">
        <f>IF($D536&lt;0.1,0,-PPMT(+C536/12,+B536-J536,Premisas!$C$5-J536,I536))</f>
        <v>0</v>
      </c>
      <c r="F536" s="37">
        <f t="shared" si="161"/>
        <v>0</v>
      </c>
      <c r="G536" s="40">
        <f t="shared" si="162"/>
        <v>0</v>
      </c>
      <c r="H536" s="37"/>
      <c r="I536" s="30">
        <f t="shared" si="169"/>
        <v>0</v>
      </c>
      <c r="J536" s="31">
        <f t="shared" si="170"/>
        <v>528</v>
      </c>
    </row>
    <row r="537" spans="2:10" ht="12.75">
      <c r="B537" s="38">
        <f t="shared" si="163"/>
        <v>535</v>
      </c>
      <c r="C537" s="39">
        <f t="shared" si="168"/>
        <v>0.0254</v>
      </c>
      <c r="D537" s="22">
        <f t="shared" si="164"/>
        <v>0</v>
      </c>
      <c r="E537" s="37">
        <f>IF($D537&lt;0.1,0,-PPMT(+C537/12,+B537-J537,Premisas!$C$5-J537,I537))</f>
        <v>0</v>
      </c>
      <c r="F537" s="37">
        <f t="shared" si="161"/>
        <v>0</v>
      </c>
      <c r="G537" s="40">
        <f t="shared" si="162"/>
        <v>0</v>
      </c>
      <c r="H537" s="37"/>
      <c r="I537" s="30">
        <f t="shared" si="169"/>
        <v>0</v>
      </c>
      <c r="J537" s="31">
        <f t="shared" si="170"/>
        <v>528</v>
      </c>
    </row>
    <row r="538" spans="2:10" ht="12.75">
      <c r="B538" s="38">
        <f t="shared" si="163"/>
        <v>536</v>
      </c>
      <c r="C538" s="39">
        <f t="shared" si="168"/>
        <v>0.0254</v>
      </c>
      <c r="D538" s="22">
        <f t="shared" si="164"/>
        <v>0</v>
      </c>
      <c r="E538" s="37">
        <f>IF($D538&lt;0.1,0,-PPMT(+C538/12,+B538-J538,Premisas!$C$5-J538,I538))</f>
        <v>0</v>
      </c>
      <c r="F538" s="37">
        <f t="shared" si="161"/>
        <v>0</v>
      </c>
      <c r="G538" s="40">
        <f t="shared" si="162"/>
        <v>0</v>
      </c>
      <c r="H538" s="37"/>
      <c r="I538" s="30">
        <f t="shared" si="169"/>
        <v>0</v>
      </c>
      <c r="J538" s="31">
        <f t="shared" si="170"/>
        <v>528</v>
      </c>
    </row>
    <row r="539" spans="2:10" ht="12.75">
      <c r="B539" s="38">
        <f t="shared" si="163"/>
        <v>537</v>
      </c>
      <c r="C539" s="39">
        <f t="shared" si="168"/>
        <v>0.0254</v>
      </c>
      <c r="D539" s="22">
        <f t="shared" si="164"/>
        <v>0</v>
      </c>
      <c r="E539" s="37">
        <f>IF($D539&lt;0.1,0,-PPMT(+C539/12,+B539-J539,Premisas!$C$5-J539,I539))</f>
        <v>0</v>
      </c>
      <c r="F539" s="37">
        <f t="shared" si="161"/>
        <v>0</v>
      </c>
      <c r="G539" s="40">
        <f t="shared" si="162"/>
        <v>0</v>
      </c>
      <c r="H539" s="37"/>
      <c r="I539" s="30">
        <f t="shared" si="169"/>
        <v>0</v>
      </c>
      <c r="J539" s="31">
        <f t="shared" si="170"/>
        <v>528</v>
      </c>
    </row>
    <row r="540" spans="2:10" ht="12.75">
      <c r="B540" s="38">
        <f t="shared" si="163"/>
        <v>538</v>
      </c>
      <c r="C540" s="39">
        <f t="shared" si="168"/>
        <v>0.0254</v>
      </c>
      <c r="D540" s="22">
        <f t="shared" si="164"/>
        <v>0</v>
      </c>
      <c r="E540" s="37">
        <f>IF($D540&lt;0.1,0,-PPMT(+C540/12,+B540-J540,Premisas!$C$5-J540,I540))</f>
        <v>0</v>
      </c>
      <c r="F540" s="37">
        <f t="shared" si="161"/>
        <v>0</v>
      </c>
      <c r="G540" s="40">
        <f t="shared" si="162"/>
        <v>0</v>
      </c>
      <c r="H540" s="37"/>
      <c r="I540" s="30">
        <f t="shared" si="169"/>
        <v>0</v>
      </c>
      <c r="J540" s="31">
        <f t="shared" si="170"/>
        <v>528</v>
      </c>
    </row>
    <row r="541" spans="2:10" ht="12.75">
      <c r="B541" s="38">
        <f t="shared" si="163"/>
        <v>539</v>
      </c>
      <c r="C541" s="39">
        <f t="shared" si="168"/>
        <v>0.0254</v>
      </c>
      <c r="D541" s="22">
        <f t="shared" si="164"/>
        <v>0</v>
      </c>
      <c r="E541" s="37">
        <f>IF($D541&lt;0.1,0,-PPMT(+C541/12,+B541-J541,Premisas!$C$5-J541,I541))</f>
        <v>0</v>
      </c>
      <c r="F541" s="37">
        <f t="shared" si="161"/>
        <v>0</v>
      </c>
      <c r="G541" s="40">
        <f t="shared" si="162"/>
        <v>0</v>
      </c>
      <c r="H541" s="37"/>
      <c r="I541" s="30">
        <f t="shared" si="169"/>
        <v>0</v>
      </c>
      <c r="J541" s="31">
        <f t="shared" si="170"/>
        <v>528</v>
      </c>
    </row>
    <row r="542" spans="2:10" ht="12.75">
      <c r="B542" s="41">
        <f t="shared" si="163"/>
        <v>540</v>
      </c>
      <c r="C542" s="42">
        <f t="shared" si="168"/>
        <v>0.0254</v>
      </c>
      <c r="D542" s="26">
        <f t="shared" si="164"/>
        <v>0</v>
      </c>
      <c r="E542" s="43">
        <f>IF($D542&lt;0.1,0,-PPMT(+C542/12,+B542-J542,Premisas!$C$5-J542,I542))</f>
        <v>0</v>
      </c>
      <c r="F542" s="43">
        <f t="shared" si="161"/>
        <v>0</v>
      </c>
      <c r="G542" s="44">
        <f t="shared" si="162"/>
        <v>0</v>
      </c>
      <c r="H542" s="37"/>
      <c r="I542" s="30">
        <f t="shared" si="169"/>
        <v>0</v>
      </c>
      <c r="J542" s="31">
        <f t="shared" si="170"/>
        <v>528</v>
      </c>
    </row>
    <row r="543" spans="2:10" ht="12.75">
      <c r="B543" s="33">
        <f t="shared" si="163"/>
        <v>541</v>
      </c>
      <c r="C543" s="45">
        <f>'Manteniendo amortización inicia'!C543</f>
        <v>0.0254</v>
      </c>
      <c r="D543" s="16">
        <f t="shared" si="164"/>
        <v>0</v>
      </c>
      <c r="E543" s="35">
        <f>IF($D543&lt;0.1,0,-PPMT(+C543/12,+B543-J543,Premisas!$C$5-J543,I543))</f>
        <v>0</v>
      </c>
      <c r="F543" s="35">
        <f t="shared" si="161"/>
        <v>0</v>
      </c>
      <c r="G543" s="36">
        <f t="shared" si="162"/>
        <v>0</v>
      </c>
      <c r="H543" s="37"/>
      <c r="I543" s="30">
        <f>D543</f>
        <v>0</v>
      </c>
      <c r="J543" s="31">
        <f>B542</f>
        <v>540</v>
      </c>
    </row>
    <row r="544" spans="2:10" ht="12.75">
      <c r="B544" s="38">
        <f t="shared" si="163"/>
        <v>542</v>
      </c>
      <c r="C544" s="39">
        <f aca="true" t="shared" si="171" ref="C544:C554">+C543</f>
        <v>0.0254</v>
      </c>
      <c r="D544" s="22">
        <f t="shared" si="164"/>
        <v>0</v>
      </c>
      <c r="E544" s="37">
        <f>IF($D544&lt;0.1,0,-PPMT(+C544/12,+B544-J544,Premisas!$C$5-J544,I544))</f>
        <v>0</v>
      </c>
      <c r="F544" s="37">
        <f t="shared" si="161"/>
        <v>0</v>
      </c>
      <c r="G544" s="40">
        <f t="shared" si="162"/>
        <v>0</v>
      </c>
      <c r="H544" s="37"/>
      <c r="I544" s="30">
        <f aca="true" t="shared" si="172" ref="I544:I554">I543</f>
        <v>0</v>
      </c>
      <c r="J544" s="31">
        <f aca="true" t="shared" si="173" ref="J544:J554">J543</f>
        <v>540</v>
      </c>
    </row>
    <row r="545" spans="2:10" ht="12.75">
      <c r="B545" s="38">
        <f t="shared" si="163"/>
        <v>543</v>
      </c>
      <c r="C545" s="39">
        <f t="shared" si="171"/>
        <v>0.0254</v>
      </c>
      <c r="D545" s="22">
        <f t="shared" si="164"/>
        <v>0</v>
      </c>
      <c r="E545" s="37">
        <f>IF($D545&lt;0.1,0,-PPMT(+C545/12,+B545-J545,Premisas!$C$5-J545,I545))</f>
        <v>0</v>
      </c>
      <c r="F545" s="37">
        <f t="shared" si="161"/>
        <v>0</v>
      </c>
      <c r="G545" s="40">
        <f t="shared" si="162"/>
        <v>0</v>
      </c>
      <c r="H545" s="37"/>
      <c r="I545" s="30">
        <f t="shared" si="172"/>
        <v>0</v>
      </c>
      <c r="J545" s="31">
        <f t="shared" si="173"/>
        <v>540</v>
      </c>
    </row>
    <row r="546" spans="2:10" ht="12.75">
      <c r="B546" s="38">
        <f t="shared" si="163"/>
        <v>544</v>
      </c>
      <c r="C546" s="39">
        <f t="shared" si="171"/>
        <v>0.0254</v>
      </c>
      <c r="D546" s="22">
        <f t="shared" si="164"/>
        <v>0</v>
      </c>
      <c r="E546" s="37">
        <f>IF($D546&lt;0.1,0,-PPMT(+C546/12,+B546-J546,Premisas!$C$5-J546,I546))</f>
        <v>0</v>
      </c>
      <c r="F546" s="37">
        <f t="shared" si="161"/>
        <v>0</v>
      </c>
      <c r="G546" s="40">
        <f t="shared" si="162"/>
        <v>0</v>
      </c>
      <c r="H546" s="37"/>
      <c r="I546" s="30">
        <f t="shared" si="172"/>
        <v>0</v>
      </c>
      <c r="J546" s="31">
        <f t="shared" si="173"/>
        <v>540</v>
      </c>
    </row>
    <row r="547" spans="2:10" ht="12.75">
      <c r="B547" s="38">
        <f t="shared" si="163"/>
        <v>545</v>
      </c>
      <c r="C547" s="39">
        <f t="shared" si="171"/>
        <v>0.0254</v>
      </c>
      <c r="D547" s="22">
        <f t="shared" si="164"/>
        <v>0</v>
      </c>
      <c r="E547" s="37">
        <f>IF($D547&lt;0.1,0,-PPMT(+C547/12,+B547-J547,Premisas!$C$5-J547,I547))</f>
        <v>0</v>
      </c>
      <c r="F547" s="37">
        <f t="shared" si="161"/>
        <v>0</v>
      </c>
      <c r="G547" s="40">
        <f t="shared" si="162"/>
        <v>0</v>
      </c>
      <c r="H547" s="37"/>
      <c r="I547" s="30">
        <f t="shared" si="172"/>
        <v>0</v>
      </c>
      <c r="J547" s="31">
        <f t="shared" si="173"/>
        <v>540</v>
      </c>
    </row>
    <row r="548" spans="2:10" ht="12.75">
      <c r="B548" s="38">
        <f t="shared" si="163"/>
        <v>546</v>
      </c>
      <c r="C548" s="39">
        <f t="shared" si="171"/>
        <v>0.0254</v>
      </c>
      <c r="D548" s="22">
        <f t="shared" si="164"/>
        <v>0</v>
      </c>
      <c r="E548" s="37">
        <f>IF($D548&lt;0.1,0,-PPMT(+C548/12,+B548-J548,Premisas!$C$5-J548,I548))</f>
        <v>0</v>
      </c>
      <c r="F548" s="37">
        <f t="shared" si="161"/>
        <v>0</v>
      </c>
      <c r="G548" s="40">
        <f t="shared" si="162"/>
        <v>0</v>
      </c>
      <c r="H548" s="37"/>
      <c r="I548" s="30">
        <f t="shared" si="172"/>
        <v>0</v>
      </c>
      <c r="J548" s="31">
        <f t="shared" si="173"/>
        <v>540</v>
      </c>
    </row>
    <row r="549" spans="2:10" ht="12.75">
      <c r="B549" s="38">
        <f t="shared" si="163"/>
        <v>547</v>
      </c>
      <c r="C549" s="39">
        <f t="shared" si="171"/>
        <v>0.0254</v>
      </c>
      <c r="D549" s="22">
        <f t="shared" si="164"/>
        <v>0</v>
      </c>
      <c r="E549" s="37">
        <f>IF($D549&lt;0.1,0,-PPMT(+C549/12,+B549-J549,Premisas!$C$5-J549,I549))</f>
        <v>0</v>
      </c>
      <c r="F549" s="37">
        <f t="shared" si="161"/>
        <v>0</v>
      </c>
      <c r="G549" s="40">
        <f t="shared" si="162"/>
        <v>0</v>
      </c>
      <c r="H549" s="37"/>
      <c r="I549" s="30">
        <f t="shared" si="172"/>
        <v>0</v>
      </c>
      <c r="J549" s="31">
        <f t="shared" si="173"/>
        <v>540</v>
      </c>
    </row>
    <row r="550" spans="2:10" ht="12.75">
      <c r="B550" s="38">
        <f t="shared" si="163"/>
        <v>548</v>
      </c>
      <c r="C550" s="39">
        <f t="shared" si="171"/>
        <v>0.0254</v>
      </c>
      <c r="D550" s="22">
        <f t="shared" si="164"/>
        <v>0</v>
      </c>
      <c r="E550" s="37">
        <f>IF($D550&lt;0.1,0,-PPMT(+C550/12,+B550-J550,Premisas!$C$5-J550,I550))</f>
        <v>0</v>
      </c>
      <c r="F550" s="37">
        <f t="shared" si="161"/>
        <v>0</v>
      </c>
      <c r="G550" s="40">
        <f t="shared" si="162"/>
        <v>0</v>
      </c>
      <c r="H550" s="37"/>
      <c r="I550" s="30">
        <f t="shared" si="172"/>
        <v>0</v>
      </c>
      <c r="J550" s="31">
        <f t="shared" si="173"/>
        <v>540</v>
      </c>
    </row>
    <row r="551" spans="2:10" ht="12.75">
      <c r="B551" s="38">
        <f t="shared" si="163"/>
        <v>549</v>
      </c>
      <c r="C551" s="39">
        <f t="shared" si="171"/>
        <v>0.0254</v>
      </c>
      <c r="D551" s="22">
        <f t="shared" si="164"/>
        <v>0</v>
      </c>
      <c r="E551" s="37">
        <f>IF($D551&lt;0.1,0,-PPMT(+C551/12,+B551-J551,Premisas!$C$5-J551,I551))</f>
        <v>0</v>
      </c>
      <c r="F551" s="37">
        <f t="shared" si="161"/>
        <v>0</v>
      </c>
      <c r="G551" s="40">
        <f t="shared" si="162"/>
        <v>0</v>
      </c>
      <c r="H551" s="37"/>
      <c r="I551" s="30">
        <f t="shared" si="172"/>
        <v>0</v>
      </c>
      <c r="J551" s="31">
        <f t="shared" si="173"/>
        <v>540</v>
      </c>
    </row>
    <row r="552" spans="2:10" ht="12.75">
      <c r="B552" s="38">
        <f t="shared" si="163"/>
        <v>550</v>
      </c>
      <c r="C552" s="39">
        <f t="shared" si="171"/>
        <v>0.0254</v>
      </c>
      <c r="D552" s="22">
        <f t="shared" si="164"/>
        <v>0</v>
      </c>
      <c r="E552" s="37">
        <f>IF($D552&lt;0.1,0,-PPMT(+C552/12,+B552-J552,Premisas!$C$5-J552,I552))</f>
        <v>0</v>
      </c>
      <c r="F552" s="37">
        <f t="shared" si="161"/>
        <v>0</v>
      </c>
      <c r="G552" s="40">
        <f t="shared" si="162"/>
        <v>0</v>
      </c>
      <c r="H552" s="37"/>
      <c r="I552" s="30">
        <f t="shared" si="172"/>
        <v>0</v>
      </c>
      <c r="J552" s="31">
        <f t="shared" si="173"/>
        <v>540</v>
      </c>
    </row>
    <row r="553" spans="2:10" ht="12.75">
      <c r="B553" s="38">
        <f t="shared" si="163"/>
        <v>551</v>
      </c>
      <c r="C553" s="39">
        <f t="shared" si="171"/>
        <v>0.0254</v>
      </c>
      <c r="D553" s="22">
        <f t="shared" si="164"/>
        <v>0</v>
      </c>
      <c r="E553" s="37">
        <f>IF($D553&lt;0.1,0,-PPMT(+C553/12,+B553-J553,Premisas!$C$5-J553,I553))</f>
        <v>0</v>
      </c>
      <c r="F553" s="37">
        <f t="shared" si="161"/>
        <v>0</v>
      </c>
      <c r="G553" s="40">
        <f t="shared" si="162"/>
        <v>0</v>
      </c>
      <c r="H553" s="37"/>
      <c r="I553" s="30">
        <f t="shared" si="172"/>
        <v>0</v>
      </c>
      <c r="J553" s="31">
        <f t="shared" si="173"/>
        <v>540</v>
      </c>
    </row>
    <row r="554" spans="2:10" ht="12.75">
      <c r="B554" s="41">
        <f t="shared" si="163"/>
        <v>552</v>
      </c>
      <c r="C554" s="42">
        <f t="shared" si="171"/>
        <v>0.0254</v>
      </c>
      <c r="D554" s="26">
        <f t="shared" si="164"/>
        <v>0</v>
      </c>
      <c r="E554" s="43">
        <f>IF($D554&lt;0.1,0,-PPMT(+C554/12,+B554-J554,Premisas!$C$5-J554,I554))</f>
        <v>0</v>
      </c>
      <c r="F554" s="43">
        <f t="shared" si="161"/>
        <v>0</v>
      </c>
      <c r="G554" s="44">
        <f t="shared" si="162"/>
        <v>0</v>
      </c>
      <c r="H554" s="37"/>
      <c r="I554" s="30">
        <f t="shared" si="172"/>
        <v>0</v>
      </c>
      <c r="J554" s="31">
        <f t="shared" si="173"/>
        <v>540</v>
      </c>
    </row>
    <row r="555" spans="2:10" ht="12.75">
      <c r="B555" s="33">
        <f t="shared" si="163"/>
        <v>553</v>
      </c>
      <c r="C555" s="45">
        <f>'Manteniendo amortización inicia'!C555</f>
        <v>0.0254</v>
      </c>
      <c r="D555" s="16">
        <f t="shared" si="164"/>
        <v>0</v>
      </c>
      <c r="E555" s="35">
        <f>IF($D555&lt;0.1,0,-PPMT(+C555/12,+B555-J555,Premisas!$C$5-J555,I555))</f>
        <v>0</v>
      </c>
      <c r="F555" s="35">
        <f t="shared" si="161"/>
        <v>0</v>
      </c>
      <c r="G555" s="36">
        <f t="shared" si="162"/>
        <v>0</v>
      </c>
      <c r="H555" s="37"/>
      <c r="I555" s="30">
        <f>D555</f>
        <v>0</v>
      </c>
      <c r="J555" s="31">
        <f>B554</f>
        <v>552</v>
      </c>
    </row>
    <row r="556" spans="2:10" ht="12.75">
      <c r="B556" s="38">
        <f t="shared" si="163"/>
        <v>554</v>
      </c>
      <c r="C556" s="39">
        <f aca="true" t="shared" si="174" ref="C556:C566">+C555</f>
        <v>0.0254</v>
      </c>
      <c r="D556" s="22">
        <f t="shared" si="164"/>
        <v>0</v>
      </c>
      <c r="E556" s="37">
        <f>IF($D556&lt;0.1,0,-PPMT(+C556/12,+B556-J556,Premisas!$C$5-J556,I556))</f>
        <v>0</v>
      </c>
      <c r="F556" s="37">
        <f t="shared" si="161"/>
        <v>0</v>
      </c>
      <c r="G556" s="40">
        <f t="shared" si="162"/>
        <v>0</v>
      </c>
      <c r="H556" s="37"/>
      <c r="I556" s="30">
        <f aca="true" t="shared" si="175" ref="I556:I566">I555</f>
        <v>0</v>
      </c>
      <c r="J556" s="31">
        <f aca="true" t="shared" si="176" ref="J556:J566">J555</f>
        <v>552</v>
      </c>
    </row>
    <row r="557" spans="2:10" ht="12.75">
      <c r="B557" s="38">
        <f t="shared" si="163"/>
        <v>555</v>
      </c>
      <c r="C557" s="39">
        <f t="shared" si="174"/>
        <v>0.0254</v>
      </c>
      <c r="D557" s="22">
        <f t="shared" si="164"/>
        <v>0</v>
      </c>
      <c r="E557" s="37">
        <f>IF($D557&lt;0.1,0,-PPMT(+C557/12,+B557-J557,Premisas!$C$5-J557,I557))</f>
        <v>0</v>
      </c>
      <c r="F557" s="37">
        <f t="shared" si="161"/>
        <v>0</v>
      </c>
      <c r="G557" s="40">
        <f t="shared" si="162"/>
        <v>0</v>
      </c>
      <c r="H557" s="37"/>
      <c r="I557" s="30">
        <f t="shared" si="175"/>
        <v>0</v>
      </c>
      <c r="J557" s="31">
        <f t="shared" si="176"/>
        <v>552</v>
      </c>
    </row>
    <row r="558" spans="2:10" ht="12.75">
      <c r="B558" s="38">
        <f t="shared" si="163"/>
        <v>556</v>
      </c>
      <c r="C558" s="39">
        <f t="shared" si="174"/>
        <v>0.0254</v>
      </c>
      <c r="D558" s="22">
        <f t="shared" si="164"/>
        <v>0</v>
      </c>
      <c r="E558" s="37">
        <f>IF($D558&lt;0.1,0,-PPMT(+C558/12,+B558-J558,Premisas!$C$5-J558,I558))</f>
        <v>0</v>
      </c>
      <c r="F558" s="37">
        <f t="shared" si="161"/>
        <v>0</v>
      </c>
      <c r="G558" s="40">
        <f t="shared" si="162"/>
        <v>0</v>
      </c>
      <c r="H558" s="37"/>
      <c r="I558" s="30">
        <f t="shared" si="175"/>
        <v>0</v>
      </c>
      <c r="J558" s="31">
        <f t="shared" si="176"/>
        <v>552</v>
      </c>
    </row>
    <row r="559" spans="2:10" ht="12.75">
      <c r="B559" s="38">
        <f t="shared" si="163"/>
        <v>557</v>
      </c>
      <c r="C559" s="39">
        <f t="shared" si="174"/>
        <v>0.0254</v>
      </c>
      <c r="D559" s="22">
        <f t="shared" si="164"/>
        <v>0</v>
      </c>
      <c r="E559" s="37">
        <f>IF($D559&lt;0.1,0,-PPMT(+C559/12,+B559-J559,Premisas!$C$5-J559,I559))</f>
        <v>0</v>
      </c>
      <c r="F559" s="37">
        <f t="shared" si="161"/>
        <v>0</v>
      </c>
      <c r="G559" s="40">
        <f t="shared" si="162"/>
        <v>0</v>
      </c>
      <c r="H559" s="37"/>
      <c r="I559" s="30">
        <f t="shared" si="175"/>
        <v>0</v>
      </c>
      <c r="J559" s="31">
        <f t="shared" si="176"/>
        <v>552</v>
      </c>
    </row>
    <row r="560" spans="2:10" ht="12.75">
      <c r="B560" s="38">
        <f t="shared" si="163"/>
        <v>558</v>
      </c>
      <c r="C560" s="39">
        <f t="shared" si="174"/>
        <v>0.0254</v>
      </c>
      <c r="D560" s="22">
        <f t="shared" si="164"/>
        <v>0</v>
      </c>
      <c r="E560" s="37">
        <f>IF($D560&lt;0.1,0,-PPMT(+C560/12,+B560-J560,Premisas!$C$5-J560,I560))</f>
        <v>0</v>
      </c>
      <c r="F560" s="37">
        <f t="shared" si="161"/>
        <v>0</v>
      </c>
      <c r="G560" s="40">
        <f t="shared" si="162"/>
        <v>0</v>
      </c>
      <c r="H560" s="37"/>
      <c r="I560" s="30">
        <f t="shared" si="175"/>
        <v>0</v>
      </c>
      <c r="J560" s="31">
        <f t="shared" si="176"/>
        <v>552</v>
      </c>
    </row>
    <row r="561" spans="2:10" ht="12.75">
      <c r="B561" s="38">
        <f t="shared" si="163"/>
        <v>559</v>
      </c>
      <c r="C561" s="39">
        <f t="shared" si="174"/>
        <v>0.0254</v>
      </c>
      <c r="D561" s="22">
        <f t="shared" si="164"/>
        <v>0</v>
      </c>
      <c r="E561" s="37">
        <f>IF($D561&lt;0.1,0,-PPMT(+C561/12,+B561-J561,Premisas!$C$5-J561,I561))</f>
        <v>0</v>
      </c>
      <c r="F561" s="37">
        <f t="shared" si="161"/>
        <v>0</v>
      </c>
      <c r="G561" s="40">
        <f t="shared" si="162"/>
        <v>0</v>
      </c>
      <c r="H561" s="37"/>
      <c r="I561" s="30">
        <f t="shared" si="175"/>
        <v>0</v>
      </c>
      <c r="J561" s="31">
        <f t="shared" si="176"/>
        <v>552</v>
      </c>
    </row>
    <row r="562" spans="2:10" ht="12.75">
      <c r="B562" s="38">
        <f t="shared" si="163"/>
        <v>560</v>
      </c>
      <c r="C562" s="39">
        <f t="shared" si="174"/>
        <v>0.0254</v>
      </c>
      <c r="D562" s="22">
        <f t="shared" si="164"/>
        <v>0</v>
      </c>
      <c r="E562" s="37">
        <f>IF($D562&lt;0.1,0,-PPMT(+C562/12,+B562-J562,Premisas!$C$5-J562,I562))</f>
        <v>0</v>
      </c>
      <c r="F562" s="37">
        <f t="shared" si="161"/>
        <v>0</v>
      </c>
      <c r="G562" s="40">
        <f t="shared" si="162"/>
        <v>0</v>
      </c>
      <c r="H562" s="37"/>
      <c r="I562" s="30">
        <f t="shared" si="175"/>
        <v>0</v>
      </c>
      <c r="J562" s="31">
        <f t="shared" si="176"/>
        <v>552</v>
      </c>
    </row>
    <row r="563" spans="2:10" ht="12.75">
      <c r="B563" s="38">
        <f t="shared" si="163"/>
        <v>561</v>
      </c>
      <c r="C563" s="39">
        <f t="shared" si="174"/>
        <v>0.0254</v>
      </c>
      <c r="D563" s="22">
        <f t="shared" si="164"/>
        <v>0</v>
      </c>
      <c r="E563" s="37">
        <f>IF($D563&lt;0.1,0,-PPMT(+C563/12,+B563-J563,Premisas!$C$5-J563,I563))</f>
        <v>0</v>
      </c>
      <c r="F563" s="37">
        <f t="shared" si="161"/>
        <v>0</v>
      </c>
      <c r="G563" s="40">
        <f t="shared" si="162"/>
        <v>0</v>
      </c>
      <c r="H563" s="37"/>
      <c r="I563" s="30">
        <f t="shared" si="175"/>
        <v>0</v>
      </c>
      <c r="J563" s="31">
        <f t="shared" si="176"/>
        <v>552</v>
      </c>
    </row>
    <row r="564" spans="2:10" ht="12.75">
      <c r="B564" s="38">
        <f t="shared" si="163"/>
        <v>562</v>
      </c>
      <c r="C564" s="39">
        <f t="shared" si="174"/>
        <v>0.0254</v>
      </c>
      <c r="D564" s="22">
        <f t="shared" si="164"/>
        <v>0</v>
      </c>
      <c r="E564" s="37">
        <f>IF($D564&lt;0.1,0,-PPMT(+C564/12,+B564-J564,Premisas!$C$5-J564,I564))</f>
        <v>0</v>
      </c>
      <c r="F564" s="37">
        <f t="shared" si="161"/>
        <v>0</v>
      </c>
      <c r="G564" s="40">
        <f t="shared" si="162"/>
        <v>0</v>
      </c>
      <c r="H564" s="37"/>
      <c r="I564" s="30">
        <f t="shared" si="175"/>
        <v>0</v>
      </c>
      <c r="J564" s="31">
        <f t="shared" si="176"/>
        <v>552</v>
      </c>
    </row>
    <row r="565" spans="2:10" ht="12.75">
      <c r="B565" s="38">
        <f t="shared" si="163"/>
        <v>563</v>
      </c>
      <c r="C565" s="39">
        <f t="shared" si="174"/>
        <v>0.0254</v>
      </c>
      <c r="D565" s="22">
        <f t="shared" si="164"/>
        <v>0</v>
      </c>
      <c r="E565" s="37">
        <f>IF($D565&lt;0.1,0,-PPMT(+C565/12,+B565-J565,Premisas!$C$5-J565,I565))</f>
        <v>0</v>
      </c>
      <c r="F565" s="37">
        <f t="shared" si="161"/>
        <v>0</v>
      </c>
      <c r="G565" s="40">
        <f t="shared" si="162"/>
        <v>0</v>
      </c>
      <c r="H565" s="37"/>
      <c r="I565" s="30">
        <f t="shared" si="175"/>
        <v>0</v>
      </c>
      <c r="J565" s="31">
        <f t="shared" si="176"/>
        <v>552</v>
      </c>
    </row>
    <row r="566" spans="2:10" ht="12.75">
      <c r="B566" s="41">
        <f t="shared" si="163"/>
        <v>564</v>
      </c>
      <c r="C566" s="42">
        <f t="shared" si="174"/>
        <v>0.0254</v>
      </c>
      <c r="D566" s="26">
        <f t="shared" si="164"/>
        <v>0</v>
      </c>
      <c r="E566" s="43">
        <f>IF($D566&lt;0.1,0,-PPMT(+C566/12,+B566-J566,Premisas!$C$5-J566,I566))</f>
        <v>0</v>
      </c>
      <c r="F566" s="43">
        <f t="shared" si="161"/>
        <v>0</v>
      </c>
      <c r="G566" s="44">
        <f t="shared" si="162"/>
        <v>0</v>
      </c>
      <c r="H566" s="37"/>
      <c r="I566" s="30">
        <f t="shared" si="175"/>
        <v>0</v>
      </c>
      <c r="J566" s="31">
        <f t="shared" si="176"/>
        <v>552</v>
      </c>
    </row>
    <row r="567" spans="2:10" ht="12.75">
      <c r="B567" s="33">
        <f t="shared" si="163"/>
        <v>565</v>
      </c>
      <c r="C567" s="45">
        <f>'Manteniendo amortización inicia'!C567</f>
        <v>0.0254</v>
      </c>
      <c r="D567" s="16">
        <f t="shared" si="164"/>
        <v>0</v>
      </c>
      <c r="E567" s="35">
        <f>IF($D567&lt;0.1,0,-PPMT(+C567/12,+B567-J567,Premisas!$C$5-J567,I567))</f>
        <v>0</v>
      </c>
      <c r="F567" s="35">
        <f t="shared" si="161"/>
        <v>0</v>
      </c>
      <c r="G567" s="36">
        <f t="shared" si="162"/>
        <v>0</v>
      </c>
      <c r="H567" s="37"/>
      <c r="I567" s="30">
        <f>D567</f>
        <v>0</v>
      </c>
      <c r="J567" s="31">
        <f>B566</f>
        <v>564</v>
      </c>
    </row>
    <row r="568" spans="2:10" ht="12.75">
      <c r="B568" s="38">
        <f t="shared" si="163"/>
        <v>566</v>
      </c>
      <c r="C568" s="39">
        <f aca="true" t="shared" si="177" ref="C568:C578">+C567</f>
        <v>0.0254</v>
      </c>
      <c r="D568" s="22">
        <f t="shared" si="164"/>
        <v>0</v>
      </c>
      <c r="E568" s="37">
        <f>IF($D568&lt;0.1,0,-PPMT(+C568/12,+B568-J568,Premisas!$C$5-J568,I568))</f>
        <v>0</v>
      </c>
      <c r="F568" s="37">
        <f t="shared" si="161"/>
        <v>0</v>
      </c>
      <c r="G568" s="40">
        <f t="shared" si="162"/>
        <v>0</v>
      </c>
      <c r="H568" s="37"/>
      <c r="I568" s="30">
        <f aca="true" t="shared" si="178" ref="I568:I578">I567</f>
        <v>0</v>
      </c>
      <c r="J568" s="31">
        <f aca="true" t="shared" si="179" ref="J568:J578">J567</f>
        <v>564</v>
      </c>
    </row>
    <row r="569" spans="2:10" ht="12.75">
      <c r="B569" s="38">
        <f t="shared" si="163"/>
        <v>567</v>
      </c>
      <c r="C569" s="39">
        <f t="shared" si="177"/>
        <v>0.0254</v>
      </c>
      <c r="D569" s="22">
        <f t="shared" si="164"/>
        <v>0</v>
      </c>
      <c r="E569" s="37">
        <f>IF($D569&lt;0.1,0,-PPMT(+C569/12,+B569-J569,Premisas!$C$5-J569,I569))</f>
        <v>0</v>
      </c>
      <c r="F569" s="37">
        <f t="shared" si="161"/>
        <v>0</v>
      </c>
      <c r="G569" s="40">
        <f t="shared" si="162"/>
        <v>0</v>
      </c>
      <c r="H569" s="37"/>
      <c r="I569" s="30">
        <f t="shared" si="178"/>
        <v>0</v>
      </c>
      <c r="J569" s="31">
        <f t="shared" si="179"/>
        <v>564</v>
      </c>
    </row>
    <row r="570" spans="2:10" ht="12.75">
      <c r="B570" s="38">
        <f t="shared" si="163"/>
        <v>568</v>
      </c>
      <c r="C570" s="39">
        <f t="shared" si="177"/>
        <v>0.0254</v>
      </c>
      <c r="D570" s="22">
        <f t="shared" si="164"/>
        <v>0</v>
      </c>
      <c r="E570" s="37">
        <f>IF($D570&lt;0.1,0,-PPMT(+C570/12,+B570-J570,Premisas!$C$5-J570,I570))</f>
        <v>0</v>
      </c>
      <c r="F570" s="37">
        <f t="shared" si="161"/>
        <v>0</v>
      </c>
      <c r="G570" s="40">
        <f t="shared" si="162"/>
        <v>0</v>
      </c>
      <c r="H570" s="37"/>
      <c r="I570" s="30">
        <f t="shared" si="178"/>
        <v>0</v>
      </c>
      <c r="J570" s="31">
        <f t="shared" si="179"/>
        <v>564</v>
      </c>
    </row>
    <row r="571" spans="2:10" ht="12.75">
      <c r="B571" s="38">
        <f t="shared" si="163"/>
        <v>569</v>
      </c>
      <c r="C571" s="39">
        <f t="shared" si="177"/>
        <v>0.0254</v>
      </c>
      <c r="D571" s="22">
        <f t="shared" si="164"/>
        <v>0</v>
      </c>
      <c r="E571" s="37">
        <f>IF($D571&lt;0.1,0,-PPMT(+C571/12,+B571-J571,Premisas!$C$5-J571,I571))</f>
        <v>0</v>
      </c>
      <c r="F571" s="37">
        <f t="shared" si="161"/>
        <v>0</v>
      </c>
      <c r="G571" s="40">
        <f t="shared" si="162"/>
        <v>0</v>
      </c>
      <c r="H571" s="37"/>
      <c r="I571" s="30">
        <f t="shared" si="178"/>
        <v>0</v>
      </c>
      <c r="J571" s="31">
        <f t="shared" si="179"/>
        <v>564</v>
      </c>
    </row>
    <row r="572" spans="2:10" ht="12.75">
      <c r="B572" s="38">
        <f t="shared" si="163"/>
        <v>570</v>
      </c>
      <c r="C572" s="39">
        <f t="shared" si="177"/>
        <v>0.0254</v>
      </c>
      <c r="D572" s="22">
        <f t="shared" si="164"/>
        <v>0</v>
      </c>
      <c r="E572" s="37">
        <f>IF($D572&lt;0.1,0,-PPMT(+C572/12,+B572-J572,Premisas!$C$5-J572,I572))</f>
        <v>0</v>
      </c>
      <c r="F572" s="37">
        <f t="shared" si="161"/>
        <v>0</v>
      </c>
      <c r="G572" s="40">
        <f t="shared" si="162"/>
        <v>0</v>
      </c>
      <c r="H572" s="37"/>
      <c r="I572" s="30">
        <f t="shared" si="178"/>
        <v>0</v>
      </c>
      <c r="J572" s="31">
        <f t="shared" si="179"/>
        <v>564</v>
      </c>
    </row>
    <row r="573" spans="2:10" ht="12.75">
      <c r="B573" s="38">
        <f t="shared" si="163"/>
        <v>571</v>
      </c>
      <c r="C573" s="39">
        <f t="shared" si="177"/>
        <v>0.0254</v>
      </c>
      <c r="D573" s="22">
        <f t="shared" si="164"/>
        <v>0</v>
      </c>
      <c r="E573" s="37">
        <f>IF($D573&lt;0.1,0,-PPMT(+C573/12,+B573-J573,Premisas!$C$5-J573,I573))</f>
        <v>0</v>
      </c>
      <c r="F573" s="37">
        <f t="shared" si="161"/>
        <v>0</v>
      </c>
      <c r="G573" s="40">
        <f t="shared" si="162"/>
        <v>0</v>
      </c>
      <c r="H573" s="37"/>
      <c r="I573" s="30">
        <f t="shared" si="178"/>
        <v>0</v>
      </c>
      <c r="J573" s="31">
        <f t="shared" si="179"/>
        <v>564</v>
      </c>
    </row>
    <row r="574" spans="2:10" ht="12.75">
      <c r="B574" s="38">
        <f t="shared" si="163"/>
        <v>572</v>
      </c>
      <c r="C574" s="39">
        <f t="shared" si="177"/>
        <v>0.0254</v>
      </c>
      <c r="D574" s="22">
        <f t="shared" si="164"/>
        <v>0</v>
      </c>
      <c r="E574" s="37">
        <f>IF($D574&lt;0.1,0,-PPMT(+C574/12,+B574-J574,Premisas!$C$5-J574,I574))</f>
        <v>0</v>
      </c>
      <c r="F574" s="37">
        <f t="shared" si="161"/>
        <v>0</v>
      </c>
      <c r="G574" s="40">
        <f t="shared" si="162"/>
        <v>0</v>
      </c>
      <c r="H574" s="37"/>
      <c r="I574" s="30">
        <f t="shared" si="178"/>
        <v>0</v>
      </c>
      <c r="J574" s="31">
        <f t="shared" si="179"/>
        <v>564</v>
      </c>
    </row>
    <row r="575" spans="2:10" ht="12.75">
      <c r="B575" s="38">
        <f t="shared" si="163"/>
        <v>573</v>
      </c>
      <c r="C575" s="39">
        <f t="shared" si="177"/>
        <v>0.0254</v>
      </c>
      <c r="D575" s="22">
        <f t="shared" si="164"/>
        <v>0</v>
      </c>
      <c r="E575" s="37">
        <f>IF($D575&lt;0.1,0,-PPMT(+C575/12,+B575-J575,Premisas!$C$5-J575,I575))</f>
        <v>0</v>
      </c>
      <c r="F575" s="37">
        <f t="shared" si="161"/>
        <v>0</v>
      </c>
      <c r="G575" s="40">
        <f t="shared" si="162"/>
        <v>0</v>
      </c>
      <c r="H575" s="37"/>
      <c r="I575" s="30">
        <f t="shared" si="178"/>
        <v>0</v>
      </c>
      <c r="J575" s="31">
        <f t="shared" si="179"/>
        <v>564</v>
      </c>
    </row>
    <row r="576" spans="2:10" ht="12.75">
      <c r="B576" s="38">
        <f t="shared" si="163"/>
        <v>574</v>
      </c>
      <c r="C576" s="39">
        <f t="shared" si="177"/>
        <v>0.0254</v>
      </c>
      <c r="D576" s="22">
        <f t="shared" si="164"/>
        <v>0</v>
      </c>
      <c r="E576" s="37">
        <f>IF($D576&lt;0.1,0,-PPMT(+C576/12,+B576-J576,Premisas!$C$5-J576,I576))</f>
        <v>0</v>
      </c>
      <c r="F576" s="37">
        <f t="shared" si="161"/>
        <v>0</v>
      </c>
      <c r="G576" s="40">
        <f t="shared" si="162"/>
        <v>0</v>
      </c>
      <c r="H576" s="37"/>
      <c r="I576" s="30">
        <f t="shared" si="178"/>
        <v>0</v>
      </c>
      <c r="J576" s="31">
        <f t="shared" si="179"/>
        <v>564</v>
      </c>
    </row>
    <row r="577" spans="2:10" ht="12.75">
      <c r="B577" s="38">
        <f t="shared" si="163"/>
        <v>575</v>
      </c>
      <c r="C577" s="39">
        <f t="shared" si="177"/>
        <v>0.0254</v>
      </c>
      <c r="D577" s="22">
        <f t="shared" si="164"/>
        <v>0</v>
      </c>
      <c r="E577" s="37">
        <f>IF($D577&lt;0.1,0,-PPMT(+C577/12,+B577-J577,Premisas!$C$5-J577,I577))</f>
        <v>0</v>
      </c>
      <c r="F577" s="37">
        <f t="shared" si="161"/>
        <v>0</v>
      </c>
      <c r="G577" s="40">
        <f t="shared" si="162"/>
        <v>0</v>
      </c>
      <c r="H577" s="37"/>
      <c r="I577" s="30">
        <f t="shared" si="178"/>
        <v>0</v>
      </c>
      <c r="J577" s="31">
        <f t="shared" si="179"/>
        <v>564</v>
      </c>
    </row>
    <row r="578" spans="2:10" ht="12.75">
      <c r="B578" s="41">
        <f t="shared" si="163"/>
        <v>576</v>
      </c>
      <c r="C578" s="42">
        <f t="shared" si="177"/>
        <v>0.0254</v>
      </c>
      <c r="D578" s="26">
        <f t="shared" si="164"/>
        <v>0</v>
      </c>
      <c r="E578" s="43">
        <f>IF($D578&lt;0.1,0,-PPMT(+C578/12,+B578-J578,Premisas!$C$5-J578,I578))</f>
        <v>0</v>
      </c>
      <c r="F578" s="43">
        <f t="shared" si="161"/>
        <v>0</v>
      </c>
      <c r="G578" s="44">
        <f t="shared" si="162"/>
        <v>0</v>
      </c>
      <c r="H578" s="37"/>
      <c r="I578" s="30">
        <f t="shared" si="178"/>
        <v>0</v>
      </c>
      <c r="J578" s="31">
        <f t="shared" si="179"/>
        <v>564</v>
      </c>
    </row>
    <row r="579" spans="2:10" ht="12.75">
      <c r="B579" s="33">
        <f t="shared" si="163"/>
        <v>577</v>
      </c>
      <c r="C579" s="45">
        <f>'Manteniendo amortización inicia'!C579</f>
        <v>0.0254</v>
      </c>
      <c r="D579" s="16">
        <f t="shared" si="164"/>
        <v>0</v>
      </c>
      <c r="E579" s="35">
        <f>IF($D579&lt;0.1,0,-PPMT(+C579/12,+B579-J579,Premisas!$C$5-J579,I579))</f>
        <v>0</v>
      </c>
      <c r="F579" s="35">
        <f aca="true" t="shared" si="180" ref="F579:F602">D579*C579/12</f>
        <v>0</v>
      </c>
      <c r="G579" s="36">
        <f aca="true" t="shared" si="181" ref="G579:G602">E579+F579</f>
        <v>0</v>
      </c>
      <c r="H579" s="37"/>
      <c r="I579" s="30">
        <f>D579</f>
        <v>0</v>
      </c>
      <c r="J579" s="31">
        <f>B578</f>
        <v>576</v>
      </c>
    </row>
    <row r="580" spans="2:10" ht="12.75">
      <c r="B580" s="38">
        <f aca="true" t="shared" si="182" ref="B580:B602">+B579+1</f>
        <v>578</v>
      </c>
      <c r="C580" s="39">
        <f aca="true" t="shared" si="183" ref="C580:C590">+C579</f>
        <v>0.0254</v>
      </c>
      <c r="D580" s="22">
        <f aca="true" t="shared" si="184" ref="D580:D602">+D579-E579</f>
        <v>0</v>
      </c>
      <c r="E580" s="37">
        <f>IF($D580&lt;0.1,0,-PPMT(+C580/12,+B580-J580,Premisas!$C$5-J580,I580))</f>
        <v>0</v>
      </c>
      <c r="F580" s="37">
        <f t="shared" si="180"/>
        <v>0</v>
      </c>
      <c r="G580" s="40">
        <f t="shared" si="181"/>
        <v>0</v>
      </c>
      <c r="H580" s="37"/>
      <c r="I580" s="30">
        <f aca="true" t="shared" si="185" ref="I580:I590">I579</f>
        <v>0</v>
      </c>
      <c r="J580" s="31">
        <f aca="true" t="shared" si="186" ref="J580:J590">J579</f>
        <v>576</v>
      </c>
    </row>
    <row r="581" spans="2:10" ht="12.75">
      <c r="B581" s="38">
        <f t="shared" si="182"/>
        <v>579</v>
      </c>
      <c r="C581" s="39">
        <f t="shared" si="183"/>
        <v>0.0254</v>
      </c>
      <c r="D581" s="22">
        <f t="shared" si="184"/>
        <v>0</v>
      </c>
      <c r="E581" s="37">
        <f>IF($D581&lt;0.1,0,-PPMT(+C581/12,+B581-J581,Premisas!$C$5-J581,I581))</f>
        <v>0</v>
      </c>
      <c r="F581" s="37">
        <f t="shared" si="180"/>
        <v>0</v>
      </c>
      <c r="G581" s="40">
        <f t="shared" si="181"/>
        <v>0</v>
      </c>
      <c r="H581" s="37"/>
      <c r="I581" s="30">
        <f t="shared" si="185"/>
        <v>0</v>
      </c>
      <c r="J581" s="31">
        <f t="shared" si="186"/>
        <v>576</v>
      </c>
    </row>
    <row r="582" spans="2:10" ht="12.75">
      <c r="B582" s="38">
        <f t="shared" si="182"/>
        <v>580</v>
      </c>
      <c r="C582" s="39">
        <f t="shared" si="183"/>
        <v>0.0254</v>
      </c>
      <c r="D582" s="22">
        <f t="shared" si="184"/>
        <v>0</v>
      </c>
      <c r="E582" s="37">
        <f>IF($D582&lt;0.1,0,-PPMT(+C582/12,+B582-J582,Premisas!$C$5-J582,I582))</f>
        <v>0</v>
      </c>
      <c r="F582" s="37">
        <f t="shared" si="180"/>
        <v>0</v>
      </c>
      <c r="G582" s="40">
        <f t="shared" si="181"/>
        <v>0</v>
      </c>
      <c r="H582" s="37"/>
      <c r="I582" s="30">
        <f t="shared" si="185"/>
        <v>0</v>
      </c>
      <c r="J582" s="31">
        <f t="shared" si="186"/>
        <v>576</v>
      </c>
    </row>
    <row r="583" spans="2:10" ht="12.75">
      <c r="B583" s="38">
        <f t="shared" si="182"/>
        <v>581</v>
      </c>
      <c r="C583" s="39">
        <f t="shared" si="183"/>
        <v>0.0254</v>
      </c>
      <c r="D583" s="22">
        <f t="shared" si="184"/>
        <v>0</v>
      </c>
      <c r="E583" s="37">
        <f>IF($D583&lt;0.1,0,-PPMT(+C583/12,+B583-J583,Premisas!$C$5-J583,I583))</f>
        <v>0</v>
      </c>
      <c r="F583" s="37">
        <f t="shared" si="180"/>
        <v>0</v>
      </c>
      <c r="G583" s="40">
        <f t="shared" si="181"/>
        <v>0</v>
      </c>
      <c r="H583" s="37"/>
      <c r="I583" s="30">
        <f t="shared" si="185"/>
        <v>0</v>
      </c>
      <c r="J583" s="31">
        <f t="shared" si="186"/>
        <v>576</v>
      </c>
    </row>
    <row r="584" spans="2:10" ht="12.75">
      <c r="B584" s="38">
        <f t="shared" si="182"/>
        <v>582</v>
      </c>
      <c r="C584" s="39">
        <f t="shared" si="183"/>
        <v>0.0254</v>
      </c>
      <c r="D584" s="22">
        <f t="shared" si="184"/>
        <v>0</v>
      </c>
      <c r="E584" s="37">
        <f>IF($D584&lt;0.1,0,-PPMT(+C584/12,+B584-J584,Premisas!$C$5-J584,I584))</f>
        <v>0</v>
      </c>
      <c r="F584" s="37">
        <f t="shared" si="180"/>
        <v>0</v>
      </c>
      <c r="G584" s="40">
        <f t="shared" si="181"/>
        <v>0</v>
      </c>
      <c r="H584" s="37"/>
      <c r="I584" s="30">
        <f t="shared" si="185"/>
        <v>0</v>
      </c>
      <c r="J584" s="31">
        <f t="shared" si="186"/>
        <v>576</v>
      </c>
    </row>
    <row r="585" spans="2:10" ht="12.75">
      <c r="B585" s="38">
        <f t="shared" si="182"/>
        <v>583</v>
      </c>
      <c r="C585" s="39">
        <f t="shared" si="183"/>
        <v>0.0254</v>
      </c>
      <c r="D585" s="22">
        <f t="shared" si="184"/>
        <v>0</v>
      </c>
      <c r="E585" s="37">
        <f>IF($D585&lt;0.1,0,-PPMT(+C585/12,+B585-J585,Premisas!$C$5-J585,I585))</f>
        <v>0</v>
      </c>
      <c r="F585" s="37">
        <f t="shared" si="180"/>
        <v>0</v>
      </c>
      <c r="G585" s="40">
        <f t="shared" si="181"/>
        <v>0</v>
      </c>
      <c r="H585" s="37"/>
      <c r="I585" s="30">
        <f t="shared" si="185"/>
        <v>0</v>
      </c>
      <c r="J585" s="31">
        <f t="shared" si="186"/>
        <v>576</v>
      </c>
    </row>
    <row r="586" spans="2:10" ht="12.75">
      <c r="B586" s="38">
        <f t="shared" si="182"/>
        <v>584</v>
      </c>
      <c r="C586" s="39">
        <f t="shared" si="183"/>
        <v>0.0254</v>
      </c>
      <c r="D586" s="22">
        <f t="shared" si="184"/>
        <v>0</v>
      </c>
      <c r="E586" s="37">
        <f>IF($D586&lt;0.1,0,-PPMT(+C586/12,+B586-J586,Premisas!$C$5-J586,I586))</f>
        <v>0</v>
      </c>
      <c r="F586" s="37">
        <f t="shared" si="180"/>
        <v>0</v>
      </c>
      <c r="G586" s="40">
        <f t="shared" si="181"/>
        <v>0</v>
      </c>
      <c r="H586" s="37"/>
      <c r="I586" s="30">
        <f t="shared" si="185"/>
        <v>0</v>
      </c>
      <c r="J586" s="31">
        <f t="shared" si="186"/>
        <v>576</v>
      </c>
    </row>
    <row r="587" spans="2:10" ht="12.75">
      <c r="B587" s="38">
        <f t="shared" si="182"/>
        <v>585</v>
      </c>
      <c r="C587" s="39">
        <f t="shared" si="183"/>
        <v>0.0254</v>
      </c>
      <c r="D587" s="22">
        <f t="shared" si="184"/>
        <v>0</v>
      </c>
      <c r="E587" s="37">
        <f>IF($D587&lt;0.1,0,-PPMT(+C587/12,+B587-J587,Premisas!$C$5-J587,I587))</f>
        <v>0</v>
      </c>
      <c r="F587" s="37">
        <f t="shared" si="180"/>
        <v>0</v>
      </c>
      <c r="G587" s="40">
        <f t="shared" si="181"/>
        <v>0</v>
      </c>
      <c r="H587" s="37"/>
      <c r="I587" s="30">
        <f t="shared" si="185"/>
        <v>0</v>
      </c>
      <c r="J587" s="31">
        <f t="shared" si="186"/>
        <v>576</v>
      </c>
    </row>
    <row r="588" spans="2:10" ht="12.75">
      <c r="B588" s="38">
        <f t="shared" si="182"/>
        <v>586</v>
      </c>
      <c r="C588" s="39">
        <f t="shared" si="183"/>
        <v>0.0254</v>
      </c>
      <c r="D588" s="22">
        <f t="shared" si="184"/>
        <v>0</v>
      </c>
      <c r="E588" s="37">
        <f>IF($D588&lt;0.1,0,-PPMT(+C588/12,+B588-J588,Premisas!$C$5-J588,I588))</f>
        <v>0</v>
      </c>
      <c r="F588" s="37">
        <f t="shared" si="180"/>
        <v>0</v>
      </c>
      <c r="G588" s="40">
        <f t="shared" si="181"/>
        <v>0</v>
      </c>
      <c r="H588" s="37"/>
      <c r="I588" s="30">
        <f t="shared" si="185"/>
        <v>0</v>
      </c>
      <c r="J588" s="31">
        <f t="shared" si="186"/>
        <v>576</v>
      </c>
    </row>
    <row r="589" spans="2:10" ht="12.75">
      <c r="B589" s="38">
        <f t="shared" si="182"/>
        <v>587</v>
      </c>
      <c r="C589" s="39">
        <f t="shared" si="183"/>
        <v>0.0254</v>
      </c>
      <c r="D589" s="22">
        <f t="shared" si="184"/>
        <v>0</v>
      </c>
      <c r="E589" s="37">
        <f>IF($D589&lt;0.1,0,-PPMT(+C589/12,+B589-J589,Premisas!$C$5-J589,I589))</f>
        <v>0</v>
      </c>
      <c r="F589" s="37">
        <f t="shared" si="180"/>
        <v>0</v>
      </c>
      <c r="G589" s="40">
        <f t="shared" si="181"/>
        <v>0</v>
      </c>
      <c r="H589" s="37"/>
      <c r="I589" s="30">
        <f t="shared" si="185"/>
        <v>0</v>
      </c>
      <c r="J589" s="31">
        <f t="shared" si="186"/>
        <v>576</v>
      </c>
    </row>
    <row r="590" spans="2:10" ht="12.75">
      <c r="B590" s="41">
        <f t="shared" si="182"/>
        <v>588</v>
      </c>
      <c r="C590" s="42">
        <f t="shared" si="183"/>
        <v>0.0254</v>
      </c>
      <c r="D590" s="26">
        <f t="shared" si="184"/>
        <v>0</v>
      </c>
      <c r="E590" s="43">
        <f>IF($D590&lt;0.1,0,-PPMT(+C590/12,+B590-J590,Premisas!$C$5-J590,I590))</f>
        <v>0</v>
      </c>
      <c r="F590" s="43">
        <f t="shared" si="180"/>
        <v>0</v>
      </c>
      <c r="G590" s="44">
        <f t="shared" si="181"/>
        <v>0</v>
      </c>
      <c r="H590" s="37"/>
      <c r="I590" s="30">
        <f t="shared" si="185"/>
        <v>0</v>
      </c>
      <c r="J590" s="31">
        <f t="shared" si="186"/>
        <v>576</v>
      </c>
    </row>
    <row r="591" spans="2:10" ht="12.75">
      <c r="B591" s="33">
        <f t="shared" si="182"/>
        <v>589</v>
      </c>
      <c r="C591" s="45">
        <f>'Manteniendo amortización inicia'!C591</f>
        <v>0.0254</v>
      </c>
      <c r="D591" s="16">
        <f t="shared" si="184"/>
        <v>0</v>
      </c>
      <c r="E591" s="35">
        <f>IF($D591&lt;0.1,0,-PPMT(+C591/12,+B591-J591,Premisas!$C$5-J591,I591))</f>
        <v>0</v>
      </c>
      <c r="F591" s="35">
        <f t="shared" si="180"/>
        <v>0</v>
      </c>
      <c r="G591" s="36">
        <f t="shared" si="181"/>
        <v>0</v>
      </c>
      <c r="H591" s="37"/>
      <c r="I591" s="30">
        <f>D591</f>
        <v>0</v>
      </c>
      <c r="J591" s="31">
        <f>B590</f>
        <v>588</v>
      </c>
    </row>
    <row r="592" spans="2:10" ht="12.75">
      <c r="B592" s="38">
        <f t="shared" si="182"/>
        <v>590</v>
      </c>
      <c r="C592" s="39">
        <f aca="true" t="shared" si="187" ref="C592:C602">+C591</f>
        <v>0.0254</v>
      </c>
      <c r="D592" s="22">
        <f t="shared" si="184"/>
        <v>0</v>
      </c>
      <c r="E592" s="37">
        <f>IF($D592&lt;0.1,0,-PPMT(+C592/12,+B592-J592,Premisas!$C$5-J592,I592))</f>
        <v>0</v>
      </c>
      <c r="F592" s="37">
        <f t="shared" si="180"/>
        <v>0</v>
      </c>
      <c r="G592" s="40">
        <f t="shared" si="181"/>
        <v>0</v>
      </c>
      <c r="H592" s="37"/>
      <c r="I592" s="30">
        <f aca="true" t="shared" si="188" ref="I592:I602">I591</f>
        <v>0</v>
      </c>
      <c r="J592" s="31">
        <f aca="true" t="shared" si="189" ref="J592:J602">J591</f>
        <v>588</v>
      </c>
    </row>
    <row r="593" spans="2:10" ht="12.75">
      <c r="B593" s="38">
        <f t="shared" si="182"/>
        <v>591</v>
      </c>
      <c r="C593" s="39">
        <f t="shared" si="187"/>
        <v>0.0254</v>
      </c>
      <c r="D593" s="22">
        <f t="shared" si="184"/>
        <v>0</v>
      </c>
      <c r="E593" s="37">
        <f>IF($D593&lt;0.1,0,-PPMT(+C593/12,+B593-J593,Premisas!$C$5-J593,I593))</f>
        <v>0</v>
      </c>
      <c r="F593" s="37">
        <f t="shared" si="180"/>
        <v>0</v>
      </c>
      <c r="G593" s="40">
        <f t="shared" si="181"/>
        <v>0</v>
      </c>
      <c r="H593" s="37"/>
      <c r="I593" s="30">
        <f t="shared" si="188"/>
        <v>0</v>
      </c>
      <c r="J593" s="31">
        <f t="shared" si="189"/>
        <v>588</v>
      </c>
    </row>
    <row r="594" spans="2:10" ht="12.75">
      <c r="B594" s="38">
        <f t="shared" si="182"/>
        <v>592</v>
      </c>
      <c r="C594" s="39">
        <f t="shared" si="187"/>
        <v>0.0254</v>
      </c>
      <c r="D594" s="22">
        <f t="shared" si="184"/>
        <v>0</v>
      </c>
      <c r="E594" s="37">
        <f>IF($D594&lt;0.1,0,-PPMT(+C594/12,+B594-J594,Premisas!$C$5-J594,I594))</f>
        <v>0</v>
      </c>
      <c r="F594" s="37">
        <f t="shared" si="180"/>
        <v>0</v>
      </c>
      <c r="G594" s="40">
        <f t="shared" si="181"/>
        <v>0</v>
      </c>
      <c r="H594" s="37"/>
      <c r="I594" s="30">
        <f t="shared" si="188"/>
        <v>0</v>
      </c>
      <c r="J594" s="31">
        <f t="shared" si="189"/>
        <v>588</v>
      </c>
    </row>
    <row r="595" spans="2:10" ht="12.75">
      <c r="B595" s="38">
        <f t="shared" si="182"/>
        <v>593</v>
      </c>
      <c r="C595" s="39">
        <f t="shared" si="187"/>
        <v>0.0254</v>
      </c>
      <c r="D595" s="22">
        <f t="shared" si="184"/>
        <v>0</v>
      </c>
      <c r="E595" s="37">
        <f>IF($D595&lt;0.1,0,-PPMT(+C595/12,+B595-J595,Premisas!$C$5-J595,I595))</f>
        <v>0</v>
      </c>
      <c r="F595" s="37">
        <f t="shared" si="180"/>
        <v>0</v>
      </c>
      <c r="G595" s="40">
        <f t="shared" si="181"/>
        <v>0</v>
      </c>
      <c r="H595" s="37"/>
      <c r="I595" s="30">
        <f t="shared" si="188"/>
        <v>0</v>
      </c>
      <c r="J595" s="31">
        <f t="shared" si="189"/>
        <v>588</v>
      </c>
    </row>
    <row r="596" spans="2:10" ht="12.75">
      <c r="B596" s="38">
        <f t="shared" si="182"/>
        <v>594</v>
      </c>
      <c r="C596" s="39">
        <f t="shared" si="187"/>
        <v>0.0254</v>
      </c>
      <c r="D596" s="22">
        <f t="shared" si="184"/>
        <v>0</v>
      </c>
      <c r="E596" s="37">
        <f>IF($D596&lt;0.1,0,-PPMT(+C596/12,+B596-J596,Premisas!$C$5-J596,I596))</f>
        <v>0</v>
      </c>
      <c r="F596" s="37">
        <f t="shared" si="180"/>
        <v>0</v>
      </c>
      <c r="G596" s="40">
        <f t="shared" si="181"/>
        <v>0</v>
      </c>
      <c r="H596" s="37"/>
      <c r="I596" s="30">
        <f t="shared" si="188"/>
        <v>0</v>
      </c>
      <c r="J596" s="31">
        <f t="shared" si="189"/>
        <v>588</v>
      </c>
    </row>
    <row r="597" spans="2:10" ht="12.75">
      <c r="B597" s="38">
        <f t="shared" si="182"/>
        <v>595</v>
      </c>
      <c r="C597" s="39">
        <f t="shared" si="187"/>
        <v>0.0254</v>
      </c>
      <c r="D597" s="22">
        <f t="shared" si="184"/>
        <v>0</v>
      </c>
      <c r="E597" s="37">
        <f>IF($D597&lt;0.1,0,-PPMT(+C597/12,+B597-J597,Premisas!$C$5-J597,I597))</f>
        <v>0</v>
      </c>
      <c r="F597" s="37">
        <f t="shared" si="180"/>
        <v>0</v>
      </c>
      <c r="G597" s="40">
        <f t="shared" si="181"/>
        <v>0</v>
      </c>
      <c r="H597" s="37"/>
      <c r="I597" s="30">
        <f t="shared" si="188"/>
        <v>0</v>
      </c>
      <c r="J597" s="31">
        <f t="shared" si="189"/>
        <v>588</v>
      </c>
    </row>
    <row r="598" spans="2:10" ht="12.75">
      <c r="B598" s="38">
        <f t="shared" si="182"/>
        <v>596</v>
      </c>
      <c r="C598" s="39">
        <f t="shared" si="187"/>
        <v>0.0254</v>
      </c>
      <c r="D598" s="22">
        <f t="shared" si="184"/>
        <v>0</v>
      </c>
      <c r="E598" s="37">
        <f>IF($D598&lt;0.1,0,-PPMT(+C598/12,+B598-J598,Premisas!$C$5-J598,I598))</f>
        <v>0</v>
      </c>
      <c r="F598" s="37">
        <f t="shared" si="180"/>
        <v>0</v>
      </c>
      <c r="G598" s="40">
        <f t="shared" si="181"/>
        <v>0</v>
      </c>
      <c r="H598" s="37"/>
      <c r="I598" s="30">
        <f t="shared" si="188"/>
        <v>0</v>
      </c>
      <c r="J598" s="31">
        <f t="shared" si="189"/>
        <v>588</v>
      </c>
    </row>
    <row r="599" spans="2:10" ht="12.75">
      <c r="B599" s="38">
        <f t="shared" si="182"/>
        <v>597</v>
      </c>
      <c r="C599" s="39">
        <f t="shared" si="187"/>
        <v>0.0254</v>
      </c>
      <c r="D599" s="22">
        <f t="shared" si="184"/>
        <v>0</v>
      </c>
      <c r="E599" s="37">
        <f>IF($D599&lt;0.1,0,-PPMT(+C599/12,+B599-J599,Premisas!$C$5-J599,I599))</f>
        <v>0</v>
      </c>
      <c r="F599" s="37">
        <f t="shared" si="180"/>
        <v>0</v>
      </c>
      <c r="G599" s="40">
        <f t="shared" si="181"/>
        <v>0</v>
      </c>
      <c r="H599" s="37"/>
      <c r="I599" s="30">
        <f t="shared" si="188"/>
        <v>0</v>
      </c>
      <c r="J599" s="31">
        <f t="shared" si="189"/>
        <v>588</v>
      </c>
    </row>
    <row r="600" spans="2:10" ht="12.75">
      <c r="B600" s="38">
        <f t="shared" si="182"/>
        <v>598</v>
      </c>
      <c r="C600" s="39">
        <f t="shared" si="187"/>
        <v>0.0254</v>
      </c>
      <c r="D600" s="22">
        <f t="shared" si="184"/>
        <v>0</v>
      </c>
      <c r="E600" s="37">
        <f>IF($D600&lt;0.1,0,-PPMT(+C600/12,+B600-J600,Premisas!$C$5-J600,I600))</f>
        <v>0</v>
      </c>
      <c r="F600" s="37">
        <f t="shared" si="180"/>
        <v>0</v>
      </c>
      <c r="G600" s="40">
        <f t="shared" si="181"/>
        <v>0</v>
      </c>
      <c r="H600" s="37"/>
      <c r="I600" s="30">
        <f t="shared" si="188"/>
        <v>0</v>
      </c>
      <c r="J600" s="31">
        <f t="shared" si="189"/>
        <v>588</v>
      </c>
    </row>
    <row r="601" spans="2:10" ht="12.75">
      <c r="B601" s="38">
        <f t="shared" si="182"/>
        <v>599</v>
      </c>
      <c r="C601" s="39">
        <f t="shared" si="187"/>
        <v>0.0254</v>
      </c>
      <c r="D601" s="22">
        <f t="shared" si="184"/>
        <v>0</v>
      </c>
      <c r="E601" s="37">
        <f>IF($D601&lt;0.1,0,-PPMT(+C601/12,+B601-J601,Premisas!$C$5-J601,I601))</f>
        <v>0</v>
      </c>
      <c r="F601" s="37">
        <f t="shared" si="180"/>
        <v>0</v>
      </c>
      <c r="G601" s="40">
        <f t="shared" si="181"/>
        <v>0</v>
      </c>
      <c r="H601" s="37"/>
      <c r="I601" s="30">
        <f t="shared" si="188"/>
        <v>0</v>
      </c>
      <c r="J601" s="31">
        <f t="shared" si="189"/>
        <v>588</v>
      </c>
    </row>
    <row r="602" spans="2:10" ht="12.75">
      <c r="B602" s="41">
        <f t="shared" si="182"/>
        <v>600</v>
      </c>
      <c r="C602" s="42">
        <f t="shared" si="187"/>
        <v>0.0254</v>
      </c>
      <c r="D602" s="26">
        <f t="shared" si="184"/>
        <v>0</v>
      </c>
      <c r="E602" s="43">
        <f>IF($D602&lt;0.1,0,-PPMT(+C602/12,+B602-J602,Premisas!$C$5-J602,I602))</f>
        <v>0</v>
      </c>
      <c r="F602" s="43">
        <f t="shared" si="180"/>
        <v>0</v>
      </c>
      <c r="G602" s="44">
        <f t="shared" si="181"/>
        <v>0</v>
      </c>
      <c r="H602" s="37"/>
      <c r="I602" s="30">
        <f t="shared" si="188"/>
        <v>0</v>
      </c>
      <c r="J602" s="31">
        <f t="shared" si="189"/>
        <v>588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préstamo hipotecario por Sistema de Amortización Fra</dc:title>
  <dc:subject>Comparativa de hipotecas con distinto tipo de revisión de tipos</dc:subject>
  <dc:creator>Mª Carmen García López</dc:creator>
  <cp:keywords>préstamo hipoteca amortizacion francés variación interés</cp:keywords>
  <dc:description>Sólo se pueden modificar las celdas amarillas (la hoja está protegida sin contraseña).
Los cambios de tipo de interés se pueden poner en la hoja “Manteniendo amortización inicial y se copiarán automáticamente a la de “Recálculo de préstamo” para que la</dc:description>
  <cp:lastModifiedBy>Miguel Ángel Pérez</cp:lastModifiedBy>
  <cp:lastPrinted>2006-09-15T10:20:51Z</cp:lastPrinted>
  <dcterms:created xsi:type="dcterms:W3CDTF">2005-02-26T12:54:31Z</dcterms:created>
  <dcterms:modified xsi:type="dcterms:W3CDTF">2012-01-23T11:31:04Z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