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55" windowWidth="14940" windowHeight="8130" activeTab="1"/>
  </bookViews>
  <sheets>
    <sheet name="Distribución viviendas" sheetId="1" r:id="rId1"/>
    <sheet name="Pagos" sheetId="2" r:id="rId2"/>
    <sheet name="Simulación préstamo" sheetId="3" r:id="rId3"/>
  </sheets>
  <calcPr calcId="125725"/>
</workbook>
</file>

<file path=xl/calcChain.xml><?xml version="1.0" encoding="utf-8"?>
<calcChain xmlns="http://schemas.openxmlformats.org/spreadsheetml/2006/main">
  <c r="H11" i="2"/>
  <c r="E20" s="1"/>
  <c r="E24" s="1"/>
  <c r="E25" s="1"/>
  <c r="E26" s="1"/>
  <c r="E27" s="1"/>
  <c r="D8" i="3"/>
  <c r="B16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K6"/>
  <c r="N18" i="2"/>
  <c r="F22"/>
  <c r="G22" s="1"/>
  <c r="F55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0"/>
  <c r="E5"/>
  <c r="I6"/>
  <c r="K6" s="1"/>
  <c r="I5"/>
  <c r="K5" s="1"/>
  <c r="E6"/>
  <c r="W12" i="1"/>
  <c r="W11"/>
  <c r="W10"/>
  <c r="V12"/>
  <c r="V11"/>
  <c r="V10"/>
  <c r="U12"/>
  <c r="K12"/>
  <c r="J12"/>
  <c r="E11"/>
  <c r="Q11" s="1"/>
  <c r="D11"/>
  <c r="P11" s="1"/>
  <c r="E10"/>
  <c r="Q10" s="1"/>
  <c r="D10"/>
  <c r="P10" s="1"/>
  <c r="C11"/>
  <c r="O11" s="1"/>
  <c r="R11" s="1"/>
  <c r="C10"/>
  <c r="F10" s="1"/>
  <c r="G2"/>
  <c r="B135" i="3" l="1"/>
  <c r="M24" i="2"/>
  <c r="M26" s="1"/>
  <c r="G27"/>
  <c r="E28"/>
  <c r="E29" s="1"/>
  <c r="G20"/>
  <c r="G24"/>
  <c r="G26"/>
  <c r="G25"/>
  <c r="E18"/>
  <c r="L5"/>
  <c r="L6"/>
  <c r="P12" i="1"/>
  <c r="Q12"/>
  <c r="O10"/>
  <c r="F11"/>
  <c r="C12"/>
  <c r="D12"/>
  <c r="L10"/>
  <c r="E12"/>
  <c r="L11"/>
  <c r="I12"/>
  <c r="L12" s="1"/>
  <c r="M12" s="1"/>
  <c r="B136" i="3" l="1"/>
  <c r="E30" i="2"/>
  <c r="E31" s="1"/>
  <c r="E32" s="1"/>
  <c r="E33" s="1"/>
  <c r="E34" s="1"/>
  <c r="E35" s="1"/>
  <c r="E36" s="1"/>
  <c r="E37" s="1"/>
  <c r="E38" s="1"/>
  <c r="G18"/>
  <c r="G29"/>
  <c r="G28"/>
  <c r="M11" i="1"/>
  <c r="O12"/>
  <c r="R12" s="1"/>
  <c r="R10"/>
  <c r="M10"/>
  <c r="F12"/>
  <c r="G32" i="2" l="1"/>
  <c r="G36"/>
  <c r="B137" i="3"/>
  <c r="G31" i="2"/>
  <c r="G30"/>
  <c r="G35"/>
  <c r="G34"/>
  <c r="G33"/>
  <c r="G37"/>
  <c r="E39"/>
  <c r="G38"/>
  <c r="S10" i="1"/>
  <c r="S12"/>
  <c r="S11"/>
  <c r="G10"/>
  <c r="G12"/>
  <c r="G11"/>
  <c r="B138" i="3" l="1"/>
  <c r="B139" s="1"/>
  <c r="E40" i="2"/>
  <c r="G39"/>
  <c r="B140" i="3" l="1"/>
  <c r="E41" i="2"/>
  <c r="G40"/>
  <c r="B141" i="3" l="1"/>
  <c r="E42" i="2"/>
  <c r="G41"/>
  <c r="B142" i="3" l="1"/>
  <c r="E43" i="2"/>
  <c r="G42"/>
  <c r="B143" i="3" l="1"/>
  <c r="E44" i="2"/>
  <c r="G43"/>
  <c r="B144" i="3" l="1"/>
  <c r="E45" i="2"/>
  <c r="G44"/>
  <c r="B145" i="3" l="1"/>
  <c r="E46" i="2"/>
  <c r="G45"/>
  <c r="B146" i="3" l="1"/>
  <c r="E47" i="2"/>
  <c r="G46"/>
  <c r="B147" i="3" l="1"/>
  <c r="E48" i="2"/>
  <c r="G47"/>
  <c r="B148" i="3" l="1"/>
  <c r="E49" i="2"/>
  <c r="G48"/>
  <c r="B149" i="3" l="1"/>
  <c r="E50" i="2"/>
  <c r="G49"/>
  <c r="B150" i="3" l="1"/>
  <c r="E51" i="2"/>
  <c r="G50"/>
  <c r="B151" i="3" l="1"/>
  <c r="E52" i="2"/>
  <c r="G51"/>
  <c r="B152" i="3" l="1"/>
  <c r="E53" i="2"/>
  <c r="J18" s="1"/>
  <c r="G52"/>
  <c r="B153" i="3" l="1"/>
  <c r="G53" i="2"/>
  <c r="J20" s="1"/>
  <c r="E55"/>
  <c r="B154" i="3" l="1"/>
  <c r="G55" i="2"/>
  <c r="B155" i="3" l="1"/>
  <c r="G56" i="2"/>
  <c r="G57" s="1"/>
  <c r="K20" s="1"/>
  <c r="D4" i="3" s="1"/>
  <c r="C10" l="1"/>
  <c r="E15"/>
  <c r="B156"/>
  <c r="J24" i="2"/>
  <c r="J26" s="1"/>
  <c r="O25" s="1"/>
  <c r="L20"/>
  <c r="C135" i="3" l="1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24"/>
  <c r="C43"/>
  <c r="C63"/>
  <c r="C79"/>
  <c r="C95"/>
  <c r="C111"/>
  <c r="C127"/>
  <c r="C26"/>
  <c r="C46"/>
  <c r="C62"/>
  <c r="C78"/>
  <c r="C110"/>
  <c r="C126"/>
  <c r="C96"/>
  <c r="C35"/>
  <c r="C59"/>
  <c r="C75"/>
  <c r="C91"/>
  <c r="C107"/>
  <c r="C123"/>
  <c r="C18"/>
  <c r="C42"/>
  <c r="C58"/>
  <c r="C74"/>
  <c r="C90"/>
  <c r="C106"/>
  <c r="C122"/>
  <c r="C17"/>
  <c r="C31"/>
  <c r="C51"/>
  <c r="C71"/>
  <c r="C87"/>
  <c r="C103"/>
  <c r="C119"/>
  <c r="C38"/>
  <c r="C54"/>
  <c r="C70"/>
  <c r="C86"/>
  <c r="C102"/>
  <c r="C118"/>
  <c r="C134"/>
  <c r="C15"/>
  <c r="D15" s="1"/>
  <c r="C27"/>
  <c r="C47"/>
  <c r="C67"/>
  <c r="C83"/>
  <c r="C99"/>
  <c r="C115"/>
  <c r="C131"/>
  <c r="C34"/>
  <c r="C50"/>
  <c r="C66"/>
  <c r="C82"/>
  <c r="C98"/>
  <c r="C114"/>
  <c r="C130"/>
  <c r="O6"/>
  <c r="C94"/>
  <c r="C76"/>
  <c r="C112"/>
  <c r="C56"/>
  <c r="C64"/>
  <c r="C84"/>
  <c r="C21"/>
  <c r="C44"/>
  <c r="C32"/>
  <c r="C120"/>
  <c r="C60"/>
  <c r="C40"/>
  <c r="C88"/>
  <c r="C39"/>
  <c r="C100"/>
  <c r="C36"/>
  <c r="C101"/>
  <c r="C37"/>
  <c r="C89"/>
  <c r="C25"/>
  <c r="C125"/>
  <c r="C61"/>
  <c r="C113"/>
  <c r="C49"/>
  <c r="C19"/>
  <c r="C104"/>
  <c r="C72"/>
  <c r="C108"/>
  <c r="C55"/>
  <c r="C116"/>
  <c r="C52"/>
  <c r="C117"/>
  <c r="C53"/>
  <c r="C105"/>
  <c r="C41"/>
  <c r="C22"/>
  <c r="C77"/>
  <c r="C30"/>
  <c r="C129"/>
  <c r="C65"/>
  <c r="C45"/>
  <c r="C33"/>
  <c r="C48"/>
  <c r="C80"/>
  <c r="C92"/>
  <c r="C128"/>
  <c r="C24"/>
  <c r="C132"/>
  <c r="C68"/>
  <c r="C133"/>
  <c r="C69"/>
  <c r="C121"/>
  <c r="C57"/>
  <c r="C28"/>
  <c r="C93"/>
  <c r="C29"/>
  <c r="C16"/>
  <c r="C81"/>
  <c r="C23"/>
  <c r="C20"/>
  <c r="C85"/>
  <c r="C73"/>
  <c r="C109"/>
  <c r="C97"/>
  <c r="B157"/>
  <c r="C156"/>
  <c r="F15" l="1"/>
  <c r="G15"/>
  <c r="B158"/>
  <c r="C157"/>
  <c r="E16" l="1"/>
  <c r="D16" s="1"/>
  <c r="F16" s="1"/>
  <c r="B159"/>
  <c r="C158"/>
  <c r="G16" l="1"/>
  <c r="E17" s="1"/>
  <c r="B160"/>
  <c r="C159"/>
  <c r="B161" l="1"/>
  <c r="C160"/>
  <c r="B162" l="1"/>
  <c r="C161"/>
  <c r="B163" l="1"/>
  <c r="C162"/>
  <c r="B164" l="1"/>
  <c r="C163"/>
  <c r="B165" l="1"/>
  <c r="C164"/>
  <c r="B166" l="1"/>
  <c r="C165"/>
  <c r="B167" l="1"/>
  <c r="C166"/>
  <c r="B168" l="1"/>
  <c r="C167"/>
  <c r="D17"/>
  <c r="G17" l="1"/>
  <c r="E18" s="1"/>
  <c r="D18" s="1"/>
  <c r="F17"/>
  <c r="B169"/>
  <c r="C168"/>
  <c r="F18" l="1"/>
  <c r="G18"/>
  <c r="E19" s="1"/>
  <c r="D19" s="1"/>
  <c r="B170"/>
  <c r="C169"/>
  <c r="F19" l="1"/>
  <c r="G19"/>
  <c r="E20" s="1"/>
  <c r="D20" s="1"/>
  <c r="B171"/>
  <c r="C170"/>
  <c r="F20" l="1"/>
  <c r="G20"/>
  <c r="E21" s="1"/>
  <c r="D21" s="1"/>
  <c r="F21" s="1"/>
  <c r="B172"/>
  <c r="C171"/>
  <c r="G21" l="1"/>
  <c r="E22" s="1"/>
  <c r="D22" s="1"/>
  <c r="G22" s="1"/>
  <c r="E23" s="1"/>
  <c r="B173"/>
  <c r="C172"/>
  <c r="F22" l="1"/>
  <c r="B174"/>
  <c r="C173"/>
  <c r="D23"/>
  <c r="G23" s="1"/>
  <c r="E24" s="1"/>
  <c r="F23" l="1"/>
  <c r="B175"/>
  <c r="C174"/>
  <c r="D24"/>
  <c r="G24" s="1"/>
  <c r="E25" s="1"/>
  <c r="F24" l="1"/>
  <c r="B176"/>
  <c r="C175"/>
  <c r="D25"/>
  <c r="G25" s="1"/>
  <c r="E26" s="1"/>
  <c r="F25" l="1"/>
  <c r="B177"/>
  <c r="C176"/>
  <c r="D26"/>
  <c r="G26" s="1"/>
  <c r="E27" s="1"/>
  <c r="F26" l="1"/>
  <c r="B178"/>
  <c r="C177"/>
  <c r="D27"/>
  <c r="G27" s="1"/>
  <c r="E28" s="1"/>
  <c r="F27" l="1"/>
  <c r="B179"/>
  <c r="C178"/>
  <c r="D28"/>
  <c r="G28" s="1"/>
  <c r="E29" s="1"/>
  <c r="F28" l="1"/>
  <c r="B180"/>
  <c r="C179"/>
  <c r="D29"/>
  <c r="G29" s="1"/>
  <c r="E30" s="1"/>
  <c r="F29" l="1"/>
  <c r="B181"/>
  <c r="C180"/>
  <c r="D30"/>
  <c r="G30" s="1"/>
  <c r="E31" s="1"/>
  <c r="F30" l="1"/>
  <c r="B182"/>
  <c r="C181"/>
  <c r="D31"/>
  <c r="G31" s="1"/>
  <c r="E32" s="1"/>
  <c r="F31" l="1"/>
  <c r="B183"/>
  <c r="C182"/>
  <c r="D32"/>
  <c r="G32" s="1"/>
  <c r="E33" s="1"/>
  <c r="F32" l="1"/>
  <c r="B184"/>
  <c r="C183"/>
  <c r="D33"/>
  <c r="G33" s="1"/>
  <c r="E34" s="1"/>
  <c r="F33" l="1"/>
  <c r="B185"/>
  <c r="C184"/>
  <c r="D34"/>
  <c r="G34" s="1"/>
  <c r="E35" s="1"/>
  <c r="F34" l="1"/>
  <c r="B186"/>
  <c r="C185"/>
  <c r="D35"/>
  <c r="G35" s="1"/>
  <c r="E36" s="1"/>
  <c r="F35" l="1"/>
  <c r="B187"/>
  <c r="C186"/>
  <c r="D36"/>
  <c r="G36" s="1"/>
  <c r="E37" s="1"/>
  <c r="F36" l="1"/>
  <c r="B188"/>
  <c r="C187"/>
  <c r="D37"/>
  <c r="F37" l="1"/>
  <c r="G37"/>
  <c r="E38" s="1"/>
  <c r="D38" s="1"/>
  <c r="B189"/>
  <c r="C188"/>
  <c r="F38" l="1"/>
  <c r="G38"/>
  <c r="E39" s="1"/>
  <c r="D39" s="1"/>
  <c r="F39" s="1"/>
  <c r="B190"/>
  <c r="C189"/>
  <c r="G39" l="1"/>
  <c r="E40" s="1"/>
  <c r="D40" s="1"/>
  <c r="F40" s="1"/>
  <c r="B191"/>
  <c r="C190"/>
  <c r="G40" l="1"/>
  <c r="E41" s="1"/>
  <c r="D41" s="1"/>
  <c r="F41" s="1"/>
  <c r="B192"/>
  <c r="C191"/>
  <c r="G41" l="1"/>
  <c r="E42" s="1"/>
  <c r="D42" s="1"/>
  <c r="F42" s="1"/>
  <c r="B193"/>
  <c r="C192"/>
  <c r="G42" l="1"/>
  <c r="E43" s="1"/>
  <c r="D43" s="1"/>
  <c r="F43" s="1"/>
  <c r="B194"/>
  <c r="C193"/>
  <c r="G43" l="1"/>
  <c r="E44" s="1"/>
  <c r="B195"/>
  <c r="C194"/>
  <c r="D44"/>
  <c r="F44" s="1"/>
  <c r="G44" l="1"/>
  <c r="E45" s="1"/>
  <c r="D45" s="1"/>
  <c r="G45" s="1"/>
  <c r="E46" s="1"/>
  <c r="B196"/>
  <c r="C195"/>
  <c r="F45" l="1"/>
  <c r="B197"/>
  <c r="C196"/>
  <c r="D46"/>
  <c r="G46" s="1"/>
  <c r="E47" s="1"/>
  <c r="F46" l="1"/>
  <c r="B198"/>
  <c r="C197"/>
  <c r="D47"/>
  <c r="G47" s="1"/>
  <c r="E48" s="1"/>
  <c r="F47" l="1"/>
  <c r="B199"/>
  <c r="C198"/>
  <c r="D48"/>
  <c r="G48" s="1"/>
  <c r="E49" s="1"/>
  <c r="F48" l="1"/>
  <c r="B200"/>
  <c r="C199"/>
  <c r="D49"/>
  <c r="G49" s="1"/>
  <c r="E50" s="1"/>
  <c r="F49" l="1"/>
  <c r="B201"/>
  <c r="C200"/>
  <c r="D50"/>
  <c r="G50" s="1"/>
  <c r="E51" s="1"/>
  <c r="F50" l="1"/>
  <c r="B202"/>
  <c r="C201"/>
  <c r="D51"/>
  <c r="G51" s="1"/>
  <c r="E52" s="1"/>
  <c r="F51" l="1"/>
  <c r="B203"/>
  <c r="C202"/>
  <c r="D52"/>
  <c r="G52" s="1"/>
  <c r="E53" s="1"/>
  <c r="F52" l="1"/>
  <c r="B204"/>
  <c r="C203"/>
  <c r="D53"/>
  <c r="G53" s="1"/>
  <c r="E54" s="1"/>
  <c r="F53" l="1"/>
  <c r="B205"/>
  <c r="C204"/>
  <c r="D54"/>
  <c r="G54" s="1"/>
  <c r="E55" s="1"/>
  <c r="F54" l="1"/>
  <c r="B206"/>
  <c r="C205"/>
  <c r="D55"/>
  <c r="G55" s="1"/>
  <c r="E56" s="1"/>
  <c r="F55" l="1"/>
  <c r="B207"/>
  <c r="C206"/>
  <c r="D56"/>
  <c r="G56" s="1"/>
  <c r="E57" s="1"/>
  <c r="F56" l="1"/>
  <c r="B208"/>
  <c r="C207"/>
  <c r="D57"/>
  <c r="G57" s="1"/>
  <c r="E58" s="1"/>
  <c r="F57" l="1"/>
  <c r="B209"/>
  <c r="C208"/>
  <c r="D58"/>
  <c r="G58" s="1"/>
  <c r="E59" s="1"/>
  <c r="F58" l="1"/>
  <c r="B210"/>
  <c r="C209"/>
  <c r="D59"/>
  <c r="G59" s="1"/>
  <c r="E60" s="1"/>
  <c r="F59" l="1"/>
  <c r="B211"/>
  <c r="C210"/>
  <c r="D60"/>
  <c r="G60" s="1"/>
  <c r="E61" s="1"/>
  <c r="F60" l="1"/>
  <c r="B212"/>
  <c r="C211"/>
  <c r="D61"/>
  <c r="G61" s="1"/>
  <c r="E62" s="1"/>
  <c r="F61" l="1"/>
  <c r="B213"/>
  <c r="C212"/>
  <c r="D62"/>
  <c r="G62" s="1"/>
  <c r="E63" s="1"/>
  <c r="F62" l="1"/>
  <c r="B214"/>
  <c r="C213"/>
  <c r="D63"/>
  <c r="F63" l="1"/>
  <c r="G63"/>
  <c r="E64" s="1"/>
  <c r="D64" s="1"/>
  <c r="F64" s="1"/>
  <c r="B215"/>
  <c r="C214"/>
  <c r="G64" l="1"/>
  <c r="E65" s="1"/>
  <c r="D65" s="1"/>
  <c r="B216"/>
  <c r="C215"/>
  <c r="F65" l="1"/>
  <c r="G65"/>
  <c r="E66" s="1"/>
  <c r="D66" s="1"/>
  <c r="B217"/>
  <c r="C216"/>
  <c r="F66" l="1"/>
  <c r="G66"/>
  <c r="E67" s="1"/>
  <c r="D67" s="1"/>
  <c r="B218"/>
  <c r="C217"/>
  <c r="F67" l="1"/>
  <c r="G67"/>
  <c r="E68" s="1"/>
  <c r="D68" s="1"/>
  <c r="F68" s="1"/>
  <c r="B219"/>
  <c r="C218"/>
  <c r="G68" l="1"/>
  <c r="E69" s="1"/>
  <c r="D69" s="1"/>
  <c r="F69" s="1"/>
  <c r="B220"/>
  <c r="C219"/>
  <c r="G69" l="1"/>
  <c r="E70" s="1"/>
  <c r="D70" s="1"/>
  <c r="F70" s="1"/>
  <c r="B221"/>
  <c r="C220"/>
  <c r="G70" l="1"/>
  <c r="E71" s="1"/>
  <c r="D71" s="1"/>
  <c r="F71" s="1"/>
  <c r="B222"/>
  <c r="C221"/>
  <c r="G71" l="1"/>
  <c r="E72" s="1"/>
  <c r="D72" s="1"/>
  <c r="F72" s="1"/>
  <c r="B223"/>
  <c r="C222"/>
  <c r="G72" l="1"/>
  <c r="E73" s="1"/>
  <c r="D73" s="1"/>
  <c r="F73" s="1"/>
  <c r="B224"/>
  <c r="C223"/>
  <c r="G73" l="1"/>
  <c r="E74" s="1"/>
  <c r="D74" s="1"/>
  <c r="F74" s="1"/>
  <c r="B225"/>
  <c r="C224"/>
  <c r="G74" l="1"/>
  <c r="E75" s="1"/>
  <c r="D75" s="1"/>
  <c r="F75" s="1"/>
  <c r="B226"/>
  <c r="C225"/>
  <c r="G75" l="1"/>
  <c r="E76" s="1"/>
  <c r="D76" s="1"/>
  <c r="F76" s="1"/>
  <c r="B227"/>
  <c r="C226"/>
  <c r="G76" l="1"/>
  <c r="E77" s="1"/>
  <c r="D77" s="1"/>
  <c r="F77" s="1"/>
  <c r="B228"/>
  <c r="C227"/>
  <c r="G77" l="1"/>
  <c r="E78" s="1"/>
  <c r="D78" s="1"/>
  <c r="F78" s="1"/>
  <c r="B229"/>
  <c r="C228"/>
  <c r="G78" l="1"/>
  <c r="E79" s="1"/>
  <c r="D79" s="1"/>
  <c r="F79" s="1"/>
  <c r="B230"/>
  <c r="C229"/>
  <c r="G79" l="1"/>
  <c r="E80" s="1"/>
  <c r="D80" s="1"/>
  <c r="F80" s="1"/>
  <c r="B231"/>
  <c r="C230"/>
  <c r="G80" l="1"/>
  <c r="E81" s="1"/>
  <c r="D81" s="1"/>
  <c r="F81" s="1"/>
  <c r="B232"/>
  <c r="C231"/>
  <c r="G81" l="1"/>
  <c r="E82" s="1"/>
  <c r="D82" s="1"/>
  <c r="F82" s="1"/>
  <c r="B233"/>
  <c r="C232"/>
  <c r="G82" l="1"/>
  <c r="E83" s="1"/>
  <c r="D83" s="1"/>
  <c r="F83" s="1"/>
  <c r="B234"/>
  <c r="C233"/>
  <c r="G83" l="1"/>
  <c r="E84" s="1"/>
  <c r="D84" s="1"/>
  <c r="F84" s="1"/>
  <c r="B235"/>
  <c r="C234"/>
  <c r="G84" l="1"/>
  <c r="E85" s="1"/>
  <c r="D85" s="1"/>
  <c r="F85" s="1"/>
  <c r="B236"/>
  <c r="C235"/>
  <c r="G85" l="1"/>
  <c r="E86" s="1"/>
  <c r="D86" s="1"/>
  <c r="F86" s="1"/>
  <c r="B237"/>
  <c r="C236"/>
  <c r="G86" l="1"/>
  <c r="E87" s="1"/>
  <c r="D87" s="1"/>
  <c r="F87" s="1"/>
  <c r="B238"/>
  <c r="C237"/>
  <c r="G87" l="1"/>
  <c r="E88" s="1"/>
  <c r="D88" s="1"/>
  <c r="F88" s="1"/>
  <c r="B239"/>
  <c r="C238"/>
  <c r="G88" l="1"/>
  <c r="E89" s="1"/>
  <c r="D89" s="1"/>
  <c r="F89" s="1"/>
  <c r="B240"/>
  <c r="C239"/>
  <c r="G89" l="1"/>
  <c r="E90" s="1"/>
  <c r="D90" s="1"/>
  <c r="G90" s="1"/>
  <c r="E91" s="1"/>
  <c r="B241"/>
  <c r="C240"/>
  <c r="F90" l="1"/>
  <c r="B242"/>
  <c r="C241"/>
  <c r="D91"/>
  <c r="G91" s="1"/>
  <c r="E92" s="1"/>
  <c r="F91" l="1"/>
  <c r="B243"/>
  <c r="C242"/>
  <c r="D92"/>
  <c r="G92" s="1"/>
  <c r="E93" s="1"/>
  <c r="F92" l="1"/>
  <c r="B244"/>
  <c r="C243"/>
  <c r="D93"/>
  <c r="G93" s="1"/>
  <c r="E94" s="1"/>
  <c r="F93" l="1"/>
  <c r="B245"/>
  <c r="C244"/>
  <c r="D94"/>
  <c r="G94" s="1"/>
  <c r="E95" s="1"/>
  <c r="F94" l="1"/>
  <c r="B246"/>
  <c r="C245"/>
  <c r="D95"/>
  <c r="G95" s="1"/>
  <c r="E96" s="1"/>
  <c r="F95" l="1"/>
  <c r="B247"/>
  <c r="C246"/>
  <c r="D96"/>
  <c r="G96" s="1"/>
  <c r="E97" s="1"/>
  <c r="F96" l="1"/>
  <c r="B248"/>
  <c r="C247"/>
  <c r="D97"/>
  <c r="G97" s="1"/>
  <c r="E98" s="1"/>
  <c r="F97" l="1"/>
  <c r="B249"/>
  <c r="C248"/>
  <c r="D98"/>
  <c r="G98" s="1"/>
  <c r="E99" s="1"/>
  <c r="F98" l="1"/>
  <c r="B250"/>
  <c r="C249"/>
  <c r="D99"/>
  <c r="G99" s="1"/>
  <c r="E100" s="1"/>
  <c r="F99" l="1"/>
  <c r="B251"/>
  <c r="C250"/>
  <c r="D100"/>
  <c r="G100" s="1"/>
  <c r="E101" s="1"/>
  <c r="F100" l="1"/>
  <c r="B252"/>
  <c r="C251"/>
  <c r="D101"/>
  <c r="G101" s="1"/>
  <c r="E102" s="1"/>
  <c r="F101" l="1"/>
  <c r="B253"/>
  <c r="C252"/>
  <c r="D102"/>
  <c r="G102" s="1"/>
  <c r="E103" s="1"/>
  <c r="F102" l="1"/>
  <c r="B254"/>
  <c r="C253"/>
  <c r="D103"/>
  <c r="G103" s="1"/>
  <c r="E104" s="1"/>
  <c r="F103" l="1"/>
  <c r="B255"/>
  <c r="C254"/>
  <c r="D104"/>
  <c r="G104" s="1"/>
  <c r="E105" s="1"/>
  <c r="F104" l="1"/>
  <c r="B256"/>
  <c r="C255"/>
  <c r="D105"/>
  <c r="G105" s="1"/>
  <c r="E106" s="1"/>
  <c r="F105" l="1"/>
  <c r="B257"/>
  <c r="C256"/>
  <c r="D106"/>
  <c r="G106" s="1"/>
  <c r="E107" s="1"/>
  <c r="F106" l="1"/>
  <c r="B258"/>
  <c r="C257"/>
  <c r="D107"/>
  <c r="G107" s="1"/>
  <c r="E108" s="1"/>
  <c r="F107" l="1"/>
  <c r="B259"/>
  <c r="C258"/>
  <c r="D108"/>
  <c r="G108" s="1"/>
  <c r="E109" s="1"/>
  <c r="F108" l="1"/>
  <c r="B260"/>
  <c r="C259"/>
  <c r="D109"/>
  <c r="G109" s="1"/>
  <c r="E110" s="1"/>
  <c r="F109" l="1"/>
  <c r="B261"/>
  <c r="C260"/>
  <c r="D110"/>
  <c r="G110" s="1"/>
  <c r="E111" s="1"/>
  <c r="F110" l="1"/>
  <c r="B262"/>
  <c r="C261"/>
  <c r="D111"/>
  <c r="G111" s="1"/>
  <c r="E112" s="1"/>
  <c r="F111" l="1"/>
  <c r="B263"/>
  <c r="C262"/>
  <c r="D112"/>
  <c r="G112" s="1"/>
  <c r="E113" s="1"/>
  <c r="F112" l="1"/>
  <c r="B264"/>
  <c r="C263"/>
  <c r="D113"/>
  <c r="G113" s="1"/>
  <c r="E114" s="1"/>
  <c r="F113" l="1"/>
  <c r="B265"/>
  <c r="C264"/>
  <c r="D114"/>
  <c r="G114" s="1"/>
  <c r="E115" s="1"/>
  <c r="F114" l="1"/>
  <c r="B266"/>
  <c r="C265"/>
  <c r="D115"/>
  <c r="G115" s="1"/>
  <c r="E116" s="1"/>
  <c r="F115" l="1"/>
  <c r="B267"/>
  <c r="C266"/>
  <c r="D116"/>
  <c r="G116" s="1"/>
  <c r="E117" s="1"/>
  <c r="F116" l="1"/>
  <c r="B268"/>
  <c r="C267"/>
  <c r="D117"/>
  <c r="G117" s="1"/>
  <c r="E118" s="1"/>
  <c r="F117" l="1"/>
  <c r="B269"/>
  <c r="C268"/>
  <c r="D118"/>
  <c r="G118" s="1"/>
  <c r="E119" s="1"/>
  <c r="F118" l="1"/>
  <c r="B270"/>
  <c r="C269"/>
  <c r="D119"/>
  <c r="G119" s="1"/>
  <c r="E120" s="1"/>
  <c r="F119" l="1"/>
  <c r="B271"/>
  <c r="C270"/>
  <c r="D120"/>
  <c r="G120" s="1"/>
  <c r="E121" s="1"/>
  <c r="F120" l="1"/>
  <c r="B272"/>
  <c r="C271"/>
  <c r="D121"/>
  <c r="G121" s="1"/>
  <c r="E122" s="1"/>
  <c r="F121" l="1"/>
  <c r="B273"/>
  <c r="C272"/>
  <c r="D122"/>
  <c r="G122" s="1"/>
  <c r="E123" s="1"/>
  <c r="F122" l="1"/>
  <c r="B274"/>
  <c r="C273"/>
  <c r="D123"/>
  <c r="G123" s="1"/>
  <c r="E124" s="1"/>
  <c r="F123" l="1"/>
  <c r="B275"/>
  <c r="C274"/>
  <c r="D124"/>
  <c r="G124" s="1"/>
  <c r="E125" s="1"/>
  <c r="F124" l="1"/>
  <c r="B276"/>
  <c r="C275"/>
  <c r="D125"/>
  <c r="G125" s="1"/>
  <c r="E126" s="1"/>
  <c r="F125" l="1"/>
  <c r="B277"/>
  <c r="C276"/>
  <c r="D126"/>
  <c r="G126" s="1"/>
  <c r="E127" s="1"/>
  <c r="F126" l="1"/>
  <c r="B278"/>
  <c r="C277"/>
  <c r="D127"/>
  <c r="G127" s="1"/>
  <c r="E128" s="1"/>
  <c r="F127" l="1"/>
  <c r="B279"/>
  <c r="C278"/>
  <c r="D128"/>
  <c r="G128" s="1"/>
  <c r="E129" s="1"/>
  <c r="F128" l="1"/>
  <c r="B280"/>
  <c r="C279"/>
  <c r="D129"/>
  <c r="G129" s="1"/>
  <c r="E130" s="1"/>
  <c r="F129" l="1"/>
  <c r="B281"/>
  <c r="C280"/>
  <c r="D130"/>
  <c r="G130" s="1"/>
  <c r="E131" s="1"/>
  <c r="F130" l="1"/>
  <c r="B282"/>
  <c r="C281"/>
  <c r="D131"/>
  <c r="G131" s="1"/>
  <c r="E132" s="1"/>
  <c r="F131" l="1"/>
  <c r="B283"/>
  <c r="C282"/>
  <c r="D132"/>
  <c r="G132" s="1"/>
  <c r="E133" s="1"/>
  <c r="F132" l="1"/>
  <c r="B284"/>
  <c r="C283"/>
  <c r="D133"/>
  <c r="G133" s="1"/>
  <c r="E134" l="1"/>
  <c r="D134" s="1"/>
  <c r="G134" s="1"/>
  <c r="F133"/>
  <c r="B285"/>
  <c r="C284"/>
  <c r="E135" l="1"/>
  <c r="D135" s="1"/>
  <c r="G135" s="1"/>
  <c r="F134"/>
  <c r="B286"/>
  <c r="C285"/>
  <c r="E136" l="1"/>
  <c r="D136" s="1"/>
  <c r="G136" s="1"/>
  <c r="F135"/>
  <c r="B287"/>
  <c r="C286"/>
  <c r="F136" l="1"/>
  <c r="E137"/>
  <c r="D137" s="1"/>
  <c r="G137" s="1"/>
  <c r="B288"/>
  <c r="C287"/>
  <c r="F137" l="1"/>
  <c r="E138"/>
  <c r="D138" s="1"/>
  <c r="B289"/>
  <c r="C288"/>
  <c r="F138" l="1"/>
  <c r="G138"/>
  <c r="E139" s="1"/>
  <c r="D139" s="1"/>
  <c r="F139" s="1"/>
  <c r="B290"/>
  <c r="C289"/>
  <c r="G139" l="1"/>
  <c r="B291"/>
  <c r="C290"/>
  <c r="E140" l="1"/>
  <c r="D140" s="1"/>
  <c r="F140" s="1"/>
  <c r="B292"/>
  <c r="C291"/>
  <c r="G140" l="1"/>
  <c r="B293"/>
  <c r="C292"/>
  <c r="E141" l="1"/>
  <c r="D141" s="1"/>
  <c r="F141" s="1"/>
  <c r="B294"/>
  <c r="C293"/>
  <c r="G141" l="1"/>
  <c r="E142" s="1"/>
  <c r="D142" s="1"/>
  <c r="G142" s="1"/>
  <c r="B295"/>
  <c r="C294"/>
  <c r="E143" l="1"/>
  <c r="D143" s="1"/>
  <c r="G143" s="1"/>
  <c r="F142"/>
  <c r="B296"/>
  <c r="C295"/>
  <c r="F143" l="1"/>
  <c r="E144"/>
  <c r="D144" s="1"/>
  <c r="F144" s="1"/>
  <c r="B297"/>
  <c r="C296"/>
  <c r="G144" l="1"/>
  <c r="B298"/>
  <c r="C297"/>
  <c r="E145" l="1"/>
  <c r="D145" s="1"/>
  <c r="F145" s="1"/>
  <c r="B299"/>
  <c r="C298"/>
  <c r="G145" l="1"/>
  <c r="E146" s="1"/>
  <c r="D146" s="1"/>
  <c r="G146" s="1"/>
  <c r="B300"/>
  <c r="C299"/>
  <c r="F146" l="1"/>
  <c r="E147"/>
  <c r="D147" s="1"/>
  <c r="G147" s="1"/>
  <c r="B301"/>
  <c r="C300"/>
  <c r="F147" l="1"/>
  <c r="E148"/>
  <c r="D148" s="1"/>
  <c r="B302"/>
  <c r="C301"/>
  <c r="F148" l="1"/>
  <c r="G148"/>
  <c r="B303"/>
  <c r="C302"/>
  <c r="E149" l="1"/>
  <c r="D149" s="1"/>
  <c r="F149" s="1"/>
  <c r="B304"/>
  <c r="C303"/>
  <c r="G149" l="1"/>
  <c r="B305"/>
  <c r="C304"/>
  <c r="E150" l="1"/>
  <c r="D150" s="1"/>
  <c r="F150" s="1"/>
  <c r="B306"/>
  <c r="C305"/>
  <c r="G150" l="1"/>
  <c r="E151" s="1"/>
  <c r="D151" s="1"/>
  <c r="G151" s="1"/>
  <c r="B307"/>
  <c r="C306"/>
  <c r="F151" l="1"/>
  <c r="E152"/>
  <c r="D152" s="1"/>
  <c r="G152" s="1"/>
  <c r="B308"/>
  <c r="C307"/>
  <c r="E153" l="1"/>
  <c r="D153" s="1"/>
  <c r="G153"/>
  <c r="F152"/>
  <c r="F153" s="1"/>
  <c r="B309"/>
  <c r="C308"/>
  <c r="E154" l="1"/>
  <c r="D154" s="1"/>
  <c r="F154" s="1"/>
  <c r="B310"/>
  <c r="C309"/>
  <c r="G154" l="1"/>
  <c r="B311"/>
  <c r="C310"/>
  <c r="E155" l="1"/>
  <c r="D155" s="1"/>
  <c r="F155" s="1"/>
  <c r="B312"/>
  <c r="C311"/>
  <c r="G155" l="1"/>
  <c r="B313"/>
  <c r="C312"/>
  <c r="E156" l="1"/>
  <c r="D156" s="1"/>
  <c r="F156" s="1"/>
  <c r="B314"/>
  <c r="C313"/>
  <c r="G156" l="1"/>
  <c r="E157"/>
  <c r="D157" s="1"/>
  <c r="G157" s="1"/>
  <c r="B315"/>
  <c r="C314"/>
  <c r="F157" l="1"/>
  <c r="E158"/>
  <c r="D158" s="1"/>
  <c r="G158" s="1"/>
  <c r="B316"/>
  <c r="C315"/>
  <c r="E159" l="1"/>
  <c r="D159" s="1"/>
  <c r="G159" s="1"/>
  <c r="F158"/>
  <c r="B317"/>
  <c r="C316"/>
  <c r="E160" l="1"/>
  <c r="D160" s="1"/>
  <c r="G160" s="1"/>
  <c r="F159"/>
  <c r="B318"/>
  <c r="C317"/>
  <c r="E161" l="1"/>
  <c r="D161" s="1"/>
  <c r="G161" s="1"/>
  <c r="F160"/>
  <c r="B319"/>
  <c r="C318"/>
  <c r="E162" l="1"/>
  <c r="D162" s="1"/>
  <c r="G162" s="1"/>
  <c r="F161"/>
  <c r="B320"/>
  <c r="C319"/>
  <c r="E163" l="1"/>
  <c r="D163" s="1"/>
  <c r="G163" s="1"/>
  <c r="F162"/>
  <c r="B321"/>
  <c r="C320"/>
  <c r="F163" l="1"/>
  <c r="E164"/>
  <c r="D164" s="1"/>
  <c r="G164" s="1"/>
  <c r="B322"/>
  <c r="C321"/>
  <c r="E165" l="1"/>
  <c r="D165" s="1"/>
  <c r="G165" s="1"/>
  <c r="F164"/>
  <c r="B323"/>
  <c r="C322"/>
  <c r="E166" l="1"/>
  <c r="D166" s="1"/>
  <c r="G166" s="1"/>
  <c r="F165"/>
  <c r="B324"/>
  <c r="C323"/>
  <c r="E167" l="1"/>
  <c r="D167" s="1"/>
  <c r="G167" s="1"/>
  <c r="F166"/>
  <c r="B325"/>
  <c r="C324"/>
  <c r="E168" l="1"/>
  <c r="D168" s="1"/>
  <c r="G168" s="1"/>
  <c r="F167"/>
  <c r="B326"/>
  <c r="C325"/>
  <c r="F168" l="1"/>
  <c r="E169"/>
  <c r="D169" s="1"/>
  <c r="G169" s="1"/>
  <c r="B327"/>
  <c r="C326"/>
  <c r="E170" l="1"/>
  <c r="D170" s="1"/>
  <c r="G170" s="1"/>
  <c r="F169"/>
  <c r="F170" s="1"/>
  <c r="B328"/>
  <c r="C327"/>
  <c r="E171" l="1"/>
  <c r="D171" s="1"/>
  <c r="G171" s="1"/>
  <c r="B329"/>
  <c r="C328"/>
  <c r="E172" l="1"/>
  <c r="D172" s="1"/>
  <c r="G172" s="1"/>
  <c r="F171"/>
  <c r="B330"/>
  <c r="C329"/>
  <c r="F172" l="1"/>
  <c r="E173"/>
  <c r="D173" s="1"/>
  <c r="G173" s="1"/>
  <c r="B331"/>
  <c r="C330"/>
  <c r="F173" l="1"/>
  <c r="E174"/>
  <c r="D174" s="1"/>
  <c r="B332"/>
  <c r="C331"/>
  <c r="F174" l="1"/>
  <c r="G174"/>
  <c r="B333"/>
  <c r="C332"/>
  <c r="E175" l="1"/>
  <c r="D175" s="1"/>
  <c r="F175" s="1"/>
  <c r="B334"/>
  <c r="C333"/>
  <c r="G175" l="1"/>
  <c r="E176"/>
  <c r="D176" s="1"/>
  <c r="F176" s="1"/>
  <c r="B335"/>
  <c r="C334"/>
  <c r="G176" l="1"/>
  <c r="E177" s="1"/>
  <c r="D177" s="1"/>
  <c r="G177" s="1"/>
  <c r="B336"/>
  <c r="C335"/>
  <c r="E178" l="1"/>
  <c r="D178" s="1"/>
  <c r="G178" s="1"/>
  <c r="F177"/>
  <c r="B337"/>
  <c r="C336"/>
  <c r="F178" l="1"/>
  <c r="E179"/>
  <c r="D179" s="1"/>
  <c r="B338"/>
  <c r="C337"/>
  <c r="F179" l="1"/>
  <c r="G179"/>
  <c r="E180" s="1"/>
  <c r="D180" s="1"/>
  <c r="F180" s="1"/>
  <c r="B339"/>
  <c r="C338"/>
  <c r="G180" l="1"/>
  <c r="B340"/>
  <c r="C339"/>
  <c r="E181" l="1"/>
  <c r="D181" s="1"/>
  <c r="F181" s="1"/>
  <c r="B341"/>
  <c r="C340"/>
  <c r="G181" l="1"/>
  <c r="B342"/>
  <c r="C341"/>
  <c r="E182" l="1"/>
  <c r="D182" s="1"/>
  <c r="F182" s="1"/>
  <c r="B343"/>
  <c r="C342"/>
  <c r="G182" l="1"/>
  <c r="E183" s="1"/>
  <c r="D183" s="1"/>
  <c r="G183" s="1"/>
  <c r="B344"/>
  <c r="C343"/>
  <c r="F183" l="1"/>
  <c r="E184"/>
  <c r="D184" s="1"/>
  <c r="G184" s="1"/>
  <c r="B345"/>
  <c r="C344"/>
  <c r="F184" l="1"/>
  <c r="E185"/>
  <c r="D185" s="1"/>
  <c r="B346"/>
  <c r="C345"/>
  <c r="F185" l="1"/>
  <c r="G185"/>
  <c r="B347"/>
  <c r="C346"/>
  <c r="E186" l="1"/>
  <c r="D186" s="1"/>
  <c r="F186" s="1"/>
  <c r="B348"/>
  <c r="C347"/>
  <c r="G186" l="1"/>
  <c r="E187" s="1"/>
  <c r="D187" s="1"/>
  <c r="G187" s="1"/>
  <c r="B349"/>
  <c r="C348"/>
  <c r="F187" l="1"/>
  <c r="E188"/>
  <c r="D188" s="1"/>
  <c r="G188" s="1"/>
  <c r="B350"/>
  <c r="C349"/>
  <c r="F188" l="1"/>
  <c r="E189"/>
  <c r="D189" s="1"/>
  <c r="G189" s="1"/>
  <c r="B351"/>
  <c r="C350"/>
  <c r="E190" l="1"/>
  <c r="D190" s="1"/>
  <c r="G190"/>
  <c r="F189"/>
  <c r="F190" s="1"/>
  <c r="B352"/>
  <c r="C351"/>
  <c r="E191" l="1"/>
  <c r="D191" s="1"/>
  <c r="F191" s="1"/>
  <c r="B353"/>
  <c r="C352"/>
  <c r="G191" l="1"/>
  <c r="B354"/>
  <c r="C353"/>
  <c r="E192" l="1"/>
  <c r="D192" s="1"/>
  <c r="F192" s="1"/>
  <c r="B355"/>
  <c r="C354"/>
  <c r="G192" l="1"/>
  <c r="E193" s="1"/>
  <c r="D193" s="1"/>
  <c r="G193" s="1"/>
  <c r="B356"/>
  <c r="C355"/>
  <c r="F193" l="1"/>
  <c r="E194"/>
  <c r="D194" s="1"/>
  <c r="G194" s="1"/>
  <c r="B357"/>
  <c r="C356"/>
  <c r="E195" l="1"/>
  <c r="D195" s="1"/>
  <c r="G195" s="1"/>
  <c r="F194"/>
  <c r="B358"/>
  <c r="C357"/>
  <c r="E196" l="1"/>
  <c r="D196" s="1"/>
  <c r="G196" s="1"/>
  <c r="F195"/>
  <c r="B359"/>
  <c r="C358"/>
  <c r="E197" l="1"/>
  <c r="D197" s="1"/>
  <c r="G197" s="1"/>
  <c r="F196"/>
  <c r="B360"/>
  <c r="C359"/>
  <c r="F197" l="1"/>
  <c r="E198"/>
  <c r="D198" s="1"/>
  <c r="B361"/>
  <c r="C360"/>
  <c r="F198" l="1"/>
  <c r="G198"/>
  <c r="B362"/>
  <c r="C361"/>
  <c r="E199" l="1"/>
  <c r="D199" s="1"/>
  <c r="F199" s="1"/>
  <c r="B363"/>
  <c r="C362"/>
  <c r="G199" l="1"/>
  <c r="B364"/>
  <c r="C363"/>
  <c r="E200" l="1"/>
  <c r="D200" s="1"/>
  <c r="F200" s="1"/>
  <c r="B365"/>
  <c r="C364"/>
  <c r="G200" l="1"/>
  <c r="B366"/>
  <c r="C365"/>
  <c r="E201" l="1"/>
  <c r="D201" s="1"/>
  <c r="F201" s="1"/>
  <c r="B367"/>
  <c r="C366"/>
  <c r="G201" l="1"/>
  <c r="E202" s="1"/>
  <c r="D202" s="1"/>
  <c r="G202" s="1"/>
  <c r="B368"/>
  <c r="C367"/>
  <c r="E203" l="1"/>
  <c r="D203" s="1"/>
  <c r="G203" s="1"/>
  <c r="F202"/>
  <c r="B369"/>
  <c r="C368"/>
  <c r="F203" l="1"/>
  <c r="E204"/>
  <c r="D204" s="1"/>
  <c r="G204" s="1"/>
  <c r="B370"/>
  <c r="C369"/>
  <c r="F204" l="1"/>
  <c r="E205"/>
  <c r="D205" s="1"/>
  <c r="B371"/>
  <c r="C370"/>
  <c r="F205" l="1"/>
  <c r="G205"/>
  <c r="E206" s="1"/>
  <c r="D206" s="1"/>
  <c r="B372"/>
  <c r="C371"/>
  <c r="F206" l="1"/>
  <c r="G206"/>
  <c r="B373"/>
  <c r="C372"/>
  <c r="E207" l="1"/>
  <c r="D207" s="1"/>
  <c r="F207" s="1"/>
  <c r="B374"/>
  <c r="C373"/>
  <c r="G207" l="1"/>
  <c r="B375"/>
  <c r="C374"/>
  <c r="E208" l="1"/>
  <c r="D208" s="1"/>
  <c r="F208" s="1"/>
  <c r="B376"/>
  <c r="C375"/>
  <c r="G208" l="1"/>
  <c r="E209" s="1"/>
  <c r="D209" s="1"/>
  <c r="G209" s="1"/>
  <c r="B377"/>
  <c r="C376"/>
  <c r="E210" l="1"/>
  <c r="D210" s="1"/>
  <c r="G210" s="1"/>
  <c r="F209"/>
  <c r="B378"/>
  <c r="C377"/>
  <c r="F210" l="1"/>
  <c r="E211"/>
  <c r="D211" s="1"/>
  <c r="F211" s="1"/>
  <c r="B379"/>
  <c r="C378"/>
  <c r="G211" l="1"/>
  <c r="E212" s="1"/>
  <c r="D212" s="1"/>
  <c r="G212" s="1"/>
  <c r="B380"/>
  <c r="C379"/>
  <c r="F212" l="1"/>
  <c r="E213"/>
  <c r="D213" s="1"/>
  <c r="F213" s="1"/>
  <c r="B381"/>
  <c r="C380"/>
  <c r="G213" l="1"/>
  <c r="B382"/>
  <c r="C381"/>
  <c r="E214" l="1"/>
  <c r="D214" s="1"/>
  <c r="F214" s="1"/>
  <c r="B383"/>
  <c r="C382"/>
  <c r="G214" l="1"/>
  <c r="E215" s="1"/>
  <c r="D215" s="1"/>
  <c r="F215" s="1"/>
  <c r="B384"/>
  <c r="C383"/>
  <c r="G215" l="1"/>
  <c r="B385"/>
  <c r="C384"/>
  <c r="E216" l="1"/>
  <c r="D216" s="1"/>
  <c r="F216" s="1"/>
  <c r="B386"/>
  <c r="C385"/>
  <c r="G216" l="1"/>
  <c r="B387"/>
  <c r="C386"/>
  <c r="E217" l="1"/>
  <c r="D217" s="1"/>
  <c r="F217" s="1"/>
  <c r="B388"/>
  <c r="C387"/>
  <c r="G217" l="1"/>
  <c r="E218" s="1"/>
  <c r="D218" s="1"/>
  <c r="F218" s="1"/>
  <c r="B389"/>
  <c r="C388"/>
  <c r="G218" l="1"/>
  <c r="B390"/>
  <c r="C389"/>
  <c r="E219" l="1"/>
  <c r="D219" s="1"/>
  <c r="F219" s="1"/>
  <c r="B391"/>
  <c r="C390"/>
  <c r="G219" l="1"/>
  <c r="E220"/>
  <c r="D220" s="1"/>
  <c r="F220" s="1"/>
  <c r="B392"/>
  <c r="C391"/>
  <c r="G220" l="1"/>
  <c r="B393"/>
  <c r="C392"/>
  <c r="E221" l="1"/>
  <c r="D221" s="1"/>
  <c r="F221" s="1"/>
  <c r="B394"/>
  <c r="C393"/>
  <c r="G221" l="1"/>
  <c r="E222" s="1"/>
  <c r="D222" s="1"/>
  <c r="G222" s="1"/>
  <c r="B395"/>
  <c r="C394"/>
  <c r="E223" l="1"/>
  <c r="D223" s="1"/>
  <c r="G223" s="1"/>
  <c r="F222"/>
  <c r="B396"/>
  <c r="C395"/>
  <c r="F223" l="1"/>
  <c r="E224"/>
  <c r="D224" s="1"/>
  <c r="B397"/>
  <c r="C396"/>
  <c r="F224" l="1"/>
  <c r="G224"/>
  <c r="B398"/>
  <c r="C397"/>
  <c r="E225" l="1"/>
  <c r="D225" s="1"/>
  <c r="F225" s="1"/>
  <c r="G225"/>
  <c r="B399"/>
  <c r="C398"/>
  <c r="E226" l="1"/>
  <c r="D226" s="1"/>
  <c r="G226" s="1"/>
  <c r="B400"/>
  <c r="C399"/>
  <c r="E227" l="1"/>
  <c r="D227" s="1"/>
  <c r="G227" s="1"/>
  <c r="F226"/>
  <c r="B401"/>
  <c r="C400"/>
  <c r="F227" l="1"/>
  <c r="E228"/>
  <c r="D228" s="1"/>
  <c r="B402"/>
  <c r="C401"/>
  <c r="F228" l="1"/>
  <c r="G228"/>
  <c r="B403"/>
  <c r="C402"/>
  <c r="E229" l="1"/>
  <c r="D229" s="1"/>
  <c r="F229" s="1"/>
  <c r="B404"/>
  <c r="C403"/>
  <c r="G229" l="1"/>
  <c r="B405"/>
  <c r="C404"/>
  <c r="E230" l="1"/>
  <c r="D230" s="1"/>
  <c r="F230" s="1"/>
  <c r="B406"/>
  <c r="C405"/>
  <c r="G230" l="1"/>
  <c r="B407"/>
  <c r="C406"/>
  <c r="E231" l="1"/>
  <c r="D231" s="1"/>
  <c r="F231" s="1"/>
  <c r="B408"/>
  <c r="C407"/>
  <c r="G231" l="1"/>
  <c r="E232" s="1"/>
  <c r="D232" s="1"/>
  <c r="F232" s="1"/>
  <c r="B409"/>
  <c r="C408"/>
  <c r="G232" l="1"/>
  <c r="B410"/>
  <c r="C409"/>
  <c r="E233" l="1"/>
  <c r="D233" s="1"/>
  <c r="F233" s="1"/>
  <c r="B411"/>
  <c r="C410"/>
  <c r="G233" l="1"/>
  <c r="E234" s="1"/>
  <c r="D234" s="1"/>
  <c r="G234" s="1"/>
  <c r="B412"/>
  <c r="C411"/>
  <c r="F234" l="1"/>
  <c r="E235"/>
  <c r="D235" s="1"/>
  <c r="G235" s="1"/>
  <c r="B413"/>
  <c r="C412"/>
  <c r="E236" l="1"/>
  <c r="D236" s="1"/>
  <c r="G236" s="1"/>
  <c r="F235"/>
  <c r="B414"/>
  <c r="C413"/>
  <c r="F236" l="1"/>
  <c r="E237"/>
  <c r="D237" s="1"/>
  <c r="F237" s="1"/>
  <c r="B415"/>
  <c r="C414"/>
  <c r="G237" l="1"/>
  <c r="B416"/>
  <c r="C415"/>
  <c r="E238" l="1"/>
  <c r="D238" s="1"/>
  <c r="F238" s="1"/>
  <c r="B417"/>
  <c r="C416"/>
  <c r="G238" l="1"/>
  <c r="E239" s="1"/>
  <c r="D239" s="1"/>
  <c r="F239" s="1"/>
  <c r="B418"/>
  <c r="C417"/>
  <c r="G239" l="1"/>
  <c r="B419"/>
  <c r="C418"/>
  <c r="E240" l="1"/>
  <c r="D240" s="1"/>
  <c r="F240" s="1"/>
  <c r="B420"/>
  <c r="C419"/>
  <c r="G240" l="1"/>
  <c r="B421"/>
  <c r="C420"/>
  <c r="E241" l="1"/>
  <c r="D241" s="1"/>
  <c r="F241" s="1"/>
  <c r="B422"/>
  <c r="C421"/>
  <c r="G241" l="1"/>
  <c r="B423"/>
  <c r="C422"/>
  <c r="E242" l="1"/>
  <c r="D242" s="1"/>
  <c r="F242" s="1"/>
  <c r="B424"/>
  <c r="C423"/>
  <c r="G242" l="1"/>
  <c r="E243" s="1"/>
  <c r="D243" s="1"/>
  <c r="F243" s="1"/>
  <c r="B425"/>
  <c r="C424"/>
  <c r="G243" l="1"/>
  <c r="B426"/>
  <c r="C425"/>
  <c r="E244" l="1"/>
  <c r="D244" s="1"/>
  <c r="F244" s="1"/>
  <c r="B427"/>
  <c r="C426"/>
  <c r="G244" l="1"/>
  <c r="B428"/>
  <c r="C427"/>
  <c r="E245" l="1"/>
  <c r="D245" s="1"/>
  <c r="F245" s="1"/>
  <c r="G245"/>
  <c r="B429"/>
  <c r="C428"/>
  <c r="E246" l="1"/>
  <c r="D246" s="1"/>
  <c r="F246" s="1"/>
  <c r="B430"/>
  <c r="C429"/>
  <c r="G246" l="1"/>
  <c r="E247" s="1"/>
  <c r="D247" s="1"/>
  <c r="F247" s="1"/>
  <c r="B431"/>
  <c r="C430"/>
  <c r="G247" l="1"/>
  <c r="E248" s="1"/>
  <c r="D248" s="1"/>
  <c r="F248" s="1"/>
  <c r="B432"/>
  <c r="C431"/>
  <c r="G248" l="1"/>
  <c r="E249" s="1"/>
  <c r="D249" s="1"/>
  <c r="F249" s="1"/>
  <c r="B433"/>
  <c r="C432"/>
  <c r="G249" l="1"/>
  <c r="E250"/>
  <c r="D250" s="1"/>
  <c r="F250" s="1"/>
  <c r="B434"/>
  <c r="C433"/>
  <c r="G250" l="1"/>
  <c r="E251"/>
  <c r="D251" s="1"/>
  <c r="F251" s="1"/>
  <c r="B435"/>
  <c r="C434"/>
  <c r="G251" l="1"/>
  <c r="B436"/>
  <c r="C435"/>
  <c r="E252" l="1"/>
  <c r="D252" s="1"/>
  <c r="F252" s="1"/>
  <c r="B437"/>
  <c r="C436"/>
  <c r="G252" l="1"/>
  <c r="E253"/>
  <c r="D253" s="1"/>
  <c r="G253" s="1"/>
  <c r="B438"/>
  <c r="C437"/>
  <c r="E254" l="1"/>
  <c r="D254" s="1"/>
  <c r="G254" s="1"/>
  <c r="F253"/>
  <c r="B439"/>
  <c r="C438"/>
  <c r="E255" l="1"/>
  <c r="D255" s="1"/>
  <c r="G255"/>
  <c r="F254"/>
  <c r="F255" s="1"/>
  <c r="B440"/>
  <c r="C439"/>
  <c r="E256" l="1"/>
  <c r="D256" s="1"/>
  <c r="G256" s="1"/>
  <c r="B441"/>
  <c r="C440"/>
  <c r="E257" l="1"/>
  <c r="D257" s="1"/>
  <c r="G257" s="1"/>
  <c r="F256"/>
  <c r="B442"/>
  <c r="C441"/>
  <c r="E258" l="1"/>
  <c r="D258" s="1"/>
  <c r="G258"/>
  <c r="F257"/>
  <c r="F258" s="1"/>
  <c r="B443"/>
  <c r="C442"/>
  <c r="E259" l="1"/>
  <c r="D259" s="1"/>
  <c r="F259" s="1"/>
  <c r="B444"/>
  <c r="C443"/>
  <c r="G259" l="1"/>
  <c r="E260" s="1"/>
  <c r="D260" s="1"/>
  <c r="F260" s="1"/>
  <c r="B445"/>
  <c r="C444"/>
  <c r="G260" l="1"/>
  <c r="B446"/>
  <c r="C445"/>
  <c r="E261" l="1"/>
  <c r="D261" s="1"/>
  <c r="F261" s="1"/>
  <c r="B447"/>
  <c r="C446"/>
  <c r="G261" l="1"/>
  <c r="E262" s="1"/>
  <c r="D262" s="1"/>
  <c r="F262" s="1"/>
  <c r="B448"/>
  <c r="C447"/>
  <c r="G262" l="1"/>
  <c r="B449"/>
  <c r="C448"/>
  <c r="E263" l="1"/>
  <c r="D263" s="1"/>
  <c r="F263" s="1"/>
  <c r="B450"/>
  <c r="C449"/>
  <c r="G263" l="1"/>
  <c r="B451"/>
  <c r="C450"/>
  <c r="E264" l="1"/>
  <c r="D264" s="1"/>
  <c r="F264" s="1"/>
  <c r="B452"/>
  <c r="C451"/>
  <c r="G264" l="1"/>
  <c r="B453"/>
  <c r="C452"/>
  <c r="E265" l="1"/>
  <c r="D265" s="1"/>
  <c r="F265" s="1"/>
  <c r="B454"/>
  <c r="C453"/>
  <c r="G265" l="1"/>
  <c r="E266" s="1"/>
  <c r="D266" s="1"/>
  <c r="G266" s="1"/>
  <c r="B455"/>
  <c r="C454"/>
  <c r="F266" l="1"/>
  <c r="E267"/>
  <c r="D267" s="1"/>
  <c r="B456"/>
  <c r="C455"/>
  <c r="F267" l="1"/>
  <c r="G267"/>
  <c r="E268" s="1"/>
  <c r="D268" s="1"/>
  <c r="F268" s="1"/>
  <c r="B457"/>
  <c r="C456"/>
  <c r="G268" l="1"/>
  <c r="E269" s="1"/>
  <c r="D269" s="1"/>
  <c r="F269" s="1"/>
  <c r="B458"/>
  <c r="C457"/>
  <c r="G269" l="1"/>
  <c r="B459"/>
  <c r="C458"/>
  <c r="E270" l="1"/>
  <c r="D270" s="1"/>
  <c r="F270" s="1"/>
  <c r="B460"/>
  <c r="C459"/>
  <c r="G270" l="1"/>
  <c r="E271"/>
  <c r="D271" s="1"/>
  <c r="G271" s="1"/>
  <c r="B461"/>
  <c r="C460"/>
  <c r="F271" l="1"/>
  <c r="E272"/>
  <c r="D272" s="1"/>
  <c r="G272" s="1"/>
  <c r="B462"/>
  <c r="C461"/>
  <c r="E273" l="1"/>
  <c r="D273" s="1"/>
  <c r="G273" s="1"/>
  <c r="F272"/>
  <c r="B463"/>
  <c r="C462"/>
  <c r="F273" l="1"/>
  <c r="E274"/>
  <c r="D274" s="1"/>
  <c r="F274" s="1"/>
  <c r="B464"/>
  <c r="C463"/>
  <c r="G274" l="1"/>
  <c r="B465"/>
  <c r="C464"/>
  <c r="E275" l="1"/>
  <c r="D275" s="1"/>
  <c r="F275" s="1"/>
  <c r="B466"/>
  <c r="C465"/>
  <c r="G275" l="1"/>
  <c r="E276" s="1"/>
  <c r="D276" s="1"/>
  <c r="F276" s="1"/>
  <c r="B467"/>
  <c r="C466"/>
  <c r="G276" l="1"/>
  <c r="B468"/>
  <c r="C467"/>
  <c r="E277" l="1"/>
  <c r="D277" s="1"/>
  <c r="F277" s="1"/>
  <c r="B469"/>
  <c r="C468"/>
  <c r="G277" l="1"/>
  <c r="E278" s="1"/>
  <c r="D278" s="1"/>
  <c r="F278" s="1"/>
  <c r="B470"/>
  <c r="C469"/>
  <c r="G278" l="1"/>
  <c r="B471"/>
  <c r="C470"/>
  <c r="E279" l="1"/>
  <c r="D279" s="1"/>
  <c r="F279" s="1"/>
  <c r="B472"/>
  <c r="C471"/>
  <c r="G279" l="1"/>
  <c r="E280" s="1"/>
  <c r="D280" s="1"/>
  <c r="F280" s="1"/>
  <c r="B473"/>
  <c r="C472"/>
  <c r="G280" l="1"/>
  <c r="E281" s="1"/>
  <c r="D281" s="1"/>
  <c r="F281" s="1"/>
  <c r="B474"/>
  <c r="C473"/>
  <c r="G281" l="1"/>
  <c r="B475"/>
  <c r="C474"/>
  <c r="E282" l="1"/>
  <c r="D282" s="1"/>
  <c r="F282" s="1"/>
  <c r="B476"/>
  <c r="C475"/>
  <c r="G282" l="1"/>
  <c r="B477"/>
  <c r="C476"/>
  <c r="E283" l="1"/>
  <c r="D283" s="1"/>
  <c r="F283" s="1"/>
  <c r="B478"/>
  <c r="C477"/>
  <c r="G283" l="1"/>
  <c r="B479"/>
  <c r="C478"/>
  <c r="E284" l="1"/>
  <c r="D284" s="1"/>
  <c r="F284" s="1"/>
  <c r="B480"/>
  <c r="C479"/>
  <c r="G284" l="1"/>
  <c r="E285"/>
  <c r="D285" s="1"/>
  <c r="G285" s="1"/>
  <c r="B481"/>
  <c r="C480"/>
  <c r="F285" l="1"/>
  <c r="E286"/>
  <c r="D286" s="1"/>
  <c r="G286" s="1"/>
  <c r="B482"/>
  <c r="C481"/>
  <c r="E287" l="1"/>
  <c r="D287" s="1"/>
  <c r="G287" s="1"/>
  <c r="F286"/>
  <c r="B483"/>
  <c r="C482"/>
  <c r="F287" l="1"/>
  <c r="E288"/>
  <c r="D288" s="1"/>
  <c r="B484"/>
  <c r="C483"/>
  <c r="F288" l="1"/>
  <c r="G288"/>
  <c r="E289" s="1"/>
  <c r="D289" s="1"/>
  <c r="B485"/>
  <c r="C484"/>
  <c r="F289" l="1"/>
  <c r="G289"/>
  <c r="B486"/>
  <c r="C485"/>
  <c r="E290" l="1"/>
  <c r="D290" s="1"/>
  <c r="F290" s="1"/>
  <c r="B487"/>
  <c r="C486"/>
  <c r="G290" l="1"/>
  <c r="E291" s="1"/>
  <c r="D291" s="1"/>
  <c r="G291" s="1"/>
  <c r="B488"/>
  <c r="C487"/>
  <c r="F291" l="1"/>
  <c r="E292"/>
  <c r="D292" s="1"/>
  <c r="G292" s="1"/>
  <c r="B489"/>
  <c r="C488"/>
  <c r="E293" l="1"/>
  <c r="D293" s="1"/>
  <c r="G293" s="1"/>
  <c r="F292"/>
  <c r="B490"/>
  <c r="C489"/>
  <c r="F293" l="1"/>
  <c r="E294"/>
  <c r="D294" s="1"/>
  <c r="F294" s="1"/>
  <c r="B491"/>
  <c r="C490"/>
  <c r="G294" l="1"/>
  <c r="B492"/>
  <c r="C491"/>
  <c r="E295" l="1"/>
  <c r="D295" s="1"/>
  <c r="F295" s="1"/>
  <c r="B493"/>
  <c r="C492"/>
  <c r="G295" l="1"/>
  <c r="B494"/>
  <c r="C493"/>
  <c r="E296" l="1"/>
  <c r="D296" s="1"/>
  <c r="F296" s="1"/>
  <c r="B495"/>
  <c r="C494"/>
  <c r="G296" l="1"/>
  <c r="B496"/>
  <c r="C495"/>
  <c r="E297" l="1"/>
  <c r="D297" s="1"/>
  <c r="F297" s="1"/>
  <c r="G297"/>
  <c r="B497"/>
  <c r="C496"/>
  <c r="E298" l="1"/>
  <c r="D298" s="1"/>
  <c r="G298" s="1"/>
  <c r="B498"/>
  <c r="C497"/>
  <c r="F298" l="1"/>
  <c r="E299"/>
  <c r="D299" s="1"/>
  <c r="F299" s="1"/>
  <c r="B499"/>
  <c r="C498"/>
  <c r="G299" l="1"/>
  <c r="B500"/>
  <c r="C499"/>
  <c r="E300" l="1"/>
  <c r="D300" s="1"/>
  <c r="F300" s="1"/>
  <c r="B501"/>
  <c r="C500"/>
  <c r="G300" l="1"/>
  <c r="B502"/>
  <c r="C501"/>
  <c r="E301" l="1"/>
  <c r="D301" s="1"/>
  <c r="F301" s="1"/>
  <c r="B503"/>
  <c r="C502"/>
  <c r="G301" l="1"/>
  <c r="B504"/>
  <c r="C503"/>
  <c r="E302" l="1"/>
  <c r="D302" s="1"/>
  <c r="F302" s="1"/>
  <c r="B505"/>
  <c r="C504"/>
  <c r="G302" l="1"/>
  <c r="B506"/>
  <c r="C505"/>
  <c r="E303" l="1"/>
  <c r="D303" s="1"/>
  <c r="F303" s="1"/>
  <c r="B507"/>
  <c r="C506"/>
  <c r="G303" l="1"/>
  <c r="B508"/>
  <c r="C507"/>
  <c r="E304" l="1"/>
  <c r="D304" s="1"/>
  <c r="F304" s="1"/>
  <c r="B509"/>
  <c r="C508"/>
  <c r="G304" l="1"/>
  <c r="B510"/>
  <c r="C509"/>
  <c r="E305" l="1"/>
  <c r="D305" s="1"/>
  <c r="F305" s="1"/>
  <c r="B511"/>
  <c r="C510"/>
  <c r="G305" l="1"/>
  <c r="B512"/>
  <c r="C511"/>
  <c r="E306" l="1"/>
  <c r="D306" s="1"/>
  <c r="F306" s="1"/>
  <c r="B513"/>
  <c r="C512"/>
  <c r="G306" l="1"/>
  <c r="B514"/>
  <c r="C513"/>
  <c r="E307" l="1"/>
  <c r="D307" s="1"/>
  <c r="F307" s="1"/>
  <c r="B515"/>
  <c r="C514"/>
  <c r="G307" l="1"/>
  <c r="E308" s="1"/>
  <c r="D308" s="1"/>
  <c r="G308" s="1"/>
  <c r="B516"/>
  <c r="C515"/>
  <c r="E309" l="1"/>
  <c r="D309" s="1"/>
  <c r="G309" s="1"/>
  <c r="F308"/>
  <c r="B517"/>
  <c r="C516"/>
  <c r="E310" l="1"/>
  <c r="D310" s="1"/>
  <c r="G310" s="1"/>
  <c r="F309"/>
  <c r="B518"/>
  <c r="C517"/>
  <c r="E311" l="1"/>
  <c r="D311" s="1"/>
  <c r="G311" s="1"/>
  <c r="F310"/>
  <c r="B519"/>
  <c r="C518"/>
  <c r="E312" l="1"/>
  <c r="D312" s="1"/>
  <c r="G312" s="1"/>
  <c r="F311"/>
  <c r="B520"/>
  <c r="C519"/>
  <c r="E313" l="1"/>
  <c r="D313" s="1"/>
  <c r="G313" s="1"/>
  <c r="F312"/>
  <c r="B521"/>
  <c r="C520"/>
  <c r="E314" l="1"/>
  <c r="D314" s="1"/>
  <c r="G314" s="1"/>
  <c r="F313"/>
  <c r="B522"/>
  <c r="C521"/>
  <c r="F314" l="1"/>
  <c r="E315"/>
  <c r="D315" s="1"/>
  <c r="F315" s="1"/>
  <c r="B523"/>
  <c r="C522"/>
  <c r="G315" l="1"/>
  <c r="B524"/>
  <c r="C523"/>
  <c r="E316" l="1"/>
  <c r="D316" s="1"/>
  <c r="F316" s="1"/>
  <c r="B525"/>
  <c r="C524"/>
  <c r="G316" l="1"/>
  <c r="B526"/>
  <c r="C525"/>
  <c r="E317" l="1"/>
  <c r="D317" s="1"/>
  <c r="F317" s="1"/>
  <c r="B527"/>
  <c r="C526"/>
  <c r="G317" l="1"/>
  <c r="E318"/>
  <c r="D318" s="1"/>
  <c r="F318" s="1"/>
  <c r="B528"/>
  <c r="C527"/>
  <c r="G318" l="1"/>
  <c r="B529"/>
  <c r="C528"/>
  <c r="E319" l="1"/>
  <c r="D319" s="1"/>
  <c r="F319" s="1"/>
  <c r="B530"/>
  <c r="C529"/>
  <c r="G319" l="1"/>
  <c r="B531"/>
  <c r="C530"/>
  <c r="E320" l="1"/>
  <c r="D320" s="1"/>
  <c r="F320" s="1"/>
  <c r="B532"/>
  <c r="C531"/>
  <c r="G320" l="1"/>
  <c r="E321"/>
  <c r="D321" s="1"/>
  <c r="F321" s="1"/>
  <c r="B533"/>
  <c r="C532"/>
  <c r="G321" l="1"/>
  <c r="E322" s="1"/>
  <c r="D322" s="1"/>
  <c r="F322" s="1"/>
  <c r="B534"/>
  <c r="C533"/>
  <c r="G322" l="1"/>
  <c r="E323" s="1"/>
  <c r="D323" s="1"/>
  <c r="G323" s="1"/>
  <c r="B535"/>
  <c r="C534"/>
  <c r="E324" l="1"/>
  <c r="D324" s="1"/>
  <c r="G324" s="1"/>
  <c r="F323"/>
  <c r="B536"/>
  <c r="C535"/>
  <c r="F324" l="1"/>
  <c r="E325"/>
  <c r="D325" s="1"/>
  <c r="B537"/>
  <c r="C536"/>
  <c r="F325" l="1"/>
  <c r="G325"/>
  <c r="B538"/>
  <c r="C537"/>
  <c r="E326" l="1"/>
  <c r="D326" s="1"/>
  <c r="F326" s="1"/>
  <c r="B539"/>
  <c r="C538"/>
  <c r="G326" l="1"/>
  <c r="B540"/>
  <c r="C539"/>
  <c r="E327" l="1"/>
  <c r="D327" s="1"/>
  <c r="F327" s="1"/>
  <c r="B541"/>
  <c r="C540"/>
  <c r="G327" l="1"/>
  <c r="E328" s="1"/>
  <c r="D328" s="1"/>
  <c r="B542"/>
  <c r="C541"/>
  <c r="G328" l="1"/>
  <c r="E329" s="1"/>
  <c r="D329" s="1"/>
  <c r="F328"/>
  <c r="B543"/>
  <c r="C542"/>
  <c r="F329" l="1"/>
  <c r="G329"/>
  <c r="E330"/>
  <c r="D330" s="1"/>
  <c r="F330" s="1"/>
  <c r="B544"/>
  <c r="C543"/>
  <c r="G330" l="1"/>
  <c r="B545"/>
  <c r="C544"/>
  <c r="E331" l="1"/>
  <c r="D331" s="1"/>
  <c r="F331" s="1"/>
  <c r="B546"/>
  <c r="C545"/>
  <c r="G331" l="1"/>
  <c r="E332"/>
  <c r="D332" s="1"/>
  <c r="F332" s="1"/>
  <c r="B547"/>
  <c r="C546"/>
  <c r="G332" l="1"/>
  <c r="B548"/>
  <c r="C547"/>
  <c r="E333" l="1"/>
  <c r="D333" s="1"/>
  <c r="F333" s="1"/>
  <c r="G333"/>
  <c r="B549"/>
  <c r="C548"/>
  <c r="E334" l="1"/>
  <c r="D334" s="1"/>
  <c r="F334" s="1"/>
  <c r="B550"/>
  <c r="C549"/>
  <c r="G334" l="1"/>
  <c r="B551"/>
  <c r="C550"/>
  <c r="E335" l="1"/>
  <c r="D335" s="1"/>
  <c r="F335" s="1"/>
  <c r="B552"/>
  <c r="C551"/>
  <c r="G335" l="1"/>
  <c r="B553"/>
  <c r="C552"/>
  <c r="E336" l="1"/>
  <c r="D336" s="1"/>
  <c r="F336" s="1"/>
  <c r="B554"/>
  <c r="C553"/>
  <c r="G336" l="1"/>
  <c r="E337" s="1"/>
  <c r="D337" s="1"/>
  <c r="F337" s="1"/>
  <c r="B555"/>
  <c r="C554"/>
  <c r="G337" l="1"/>
  <c r="B556"/>
  <c r="C555"/>
  <c r="E338" l="1"/>
  <c r="D338" s="1"/>
  <c r="F338" s="1"/>
  <c r="B557"/>
  <c r="C556"/>
  <c r="G338" l="1"/>
  <c r="E339"/>
  <c r="D339" s="1"/>
  <c r="G339" s="1"/>
  <c r="B558"/>
  <c r="C557"/>
  <c r="E340" l="1"/>
  <c r="D340" s="1"/>
  <c r="G340" s="1"/>
  <c r="F339"/>
  <c r="B559"/>
  <c r="C558"/>
  <c r="E341" l="1"/>
  <c r="D341" s="1"/>
  <c r="G341" s="1"/>
  <c r="F340"/>
  <c r="B560"/>
  <c r="C559"/>
  <c r="E342" l="1"/>
  <c r="D342" s="1"/>
  <c r="G342" s="1"/>
  <c r="F341"/>
  <c r="F342" s="1"/>
  <c r="B561"/>
  <c r="C560"/>
  <c r="E343" l="1"/>
  <c r="D343" s="1"/>
  <c r="G343" s="1"/>
  <c r="F343"/>
  <c r="B562"/>
  <c r="C561"/>
  <c r="E344" l="1"/>
  <c r="D344" s="1"/>
  <c r="G344" s="1"/>
  <c r="F344"/>
  <c r="B563"/>
  <c r="C562"/>
  <c r="E345" l="1"/>
  <c r="D345" s="1"/>
  <c r="G345" s="1"/>
  <c r="B564"/>
  <c r="C563"/>
  <c r="F345" l="1"/>
  <c r="E346"/>
  <c r="D346" s="1"/>
  <c r="F346" s="1"/>
  <c r="B565"/>
  <c r="C564"/>
  <c r="G346" l="1"/>
  <c r="E347" s="1"/>
  <c r="D347" s="1"/>
  <c r="F347" s="1"/>
  <c r="B566"/>
  <c r="C565"/>
  <c r="G347" l="1"/>
  <c r="B567"/>
  <c r="C566"/>
  <c r="E348" l="1"/>
  <c r="D348" s="1"/>
  <c r="F348" s="1"/>
  <c r="B568"/>
  <c r="C567"/>
  <c r="G348" l="1"/>
  <c r="B569"/>
  <c r="C568"/>
  <c r="E349" l="1"/>
  <c r="D349" s="1"/>
  <c r="F349" s="1"/>
  <c r="B570"/>
  <c r="C569"/>
  <c r="G349" l="1"/>
  <c r="E350" s="1"/>
  <c r="D350" s="1"/>
  <c r="F350" s="1"/>
  <c r="B571"/>
  <c r="C570"/>
  <c r="G350" l="1"/>
  <c r="B572"/>
  <c r="C571"/>
  <c r="E351" l="1"/>
  <c r="D351" s="1"/>
  <c r="F351" s="1"/>
  <c r="G351"/>
  <c r="B573"/>
  <c r="C572"/>
  <c r="E352" l="1"/>
  <c r="D352" s="1"/>
  <c r="F352" s="1"/>
  <c r="B574"/>
  <c r="C573"/>
  <c r="G352" l="1"/>
  <c r="B575"/>
  <c r="C574"/>
  <c r="E353" l="1"/>
  <c r="D353" s="1"/>
  <c r="F353" s="1"/>
  <c r="B576"/>
  <c r="C575"/>
  <c r="G353" l="1"/>
  <c r="E354"/>
  <c r="D354" s="1"/>
  <c r="G354" s="1"/>
  <c r="B577"/>
  <c r="C576"/>
  <c r="E355" l="1"/>
  <c r="D355" s="1"/>
  <c r="G355" s="1"/>
  <c r="F354"/>
  <c r="B578"/>
  <c r="C577"/>
  <c r="E356" l="1"/>
  <c r="D356" s="1"/>
  <c r="G356" s="1"/>
  <c r="F355"/>
  <c r="B579"/>
  <c r="C578"/>
  <c r="E357" l="1"/>
  <c r="D357" s="1"/>
  <c r="G357" s="1"/>
  <c r="F356"/>
  <c r="F357" s="1"/>
  <c r="B580"/>
  <c r="C579"/>
  <c r="E358" l="1"/>
  <c r="D358" s="1"/>
  <c r="G358" s="1"/>
  <c r="B581"/>
  <c r="C580"/>
  <c r="E359" l="1"/>
  <c r="D359" s="1"/>
  <c r="G359" s="1"/>
  <c r="F358"/>
  <c r="B582"/>
  <c r="C581"/>
  <c r="F359" l="1"/>
  <c r="E360"/>
  <c r="D360" s="1"/>
  <c r="F360" s="1"/>
  <c r="B583"/>
  <c r="C582"/>
  <c r="G360" l="1"/>
  <c r="E361"/>
  <c r="D361" s="1"/>
  <c r="F361" s="1"/>
  <c r="B584"/>
  <c r="C583"/>
  <c r="G361" l="1"/>
  <c r="B585"/>
  <c r="C584"/>
  <c r="E362" l="1"/>
  <c r="D362" s="1"/>
  <c r="F362" s="1"/>
  <c r="B586"/>
  <c r="C585"/>
  <c r="G362" l="1"/>
  <c r="E363"/>
  <c r="D363" s="1"/>
  <c r="F363" s="1"/>
  <c r="B587"/>
  <c r="C586"/>
  <c r="G363" l="1"/>
  <c r="B588"/>
  <c r="C587"/>
  <c r="E364" l="1"/>
  <c r="D364" s="1"/>
  <c r="F364" s="1"/>
  <c r="B589"/>
  <c r="C588"/>
  <c r="G364" l="1"/>
  <c r="B590"/>
  <c r="C589"/>
  <c r="E365" l="1"/>
  <c r="D365" s="1"/>
  <c r="F365" s="1"/>
  <c r="B591"/>
  <c r="C590"/>
  <c r="G365" l="1"/>
  <c r="B592"/>
  <c r="C591"/>
  <c r="E366" l="1"/>
  <c r="D366" s="1"/>
  <c r="F366" s="1"/>
  <c r="B593"/>
  <c r="C592"/>
  <c r="G366" l="1"/>
  <c r="B594"/>
  <c r="C593"/>
  <c r="E367" l="1"/>
  <c r="D367" s="1"/>
  <c r="F367" s="1"/>
  <c r="B595"/>
  <c r="C594"/>
  <c r="G367" l="1"/>
  <c r="B596"/>
  <c r="C595"/>
  <c r="E368" l="1"/>
  <c r="D368" s="1"/>
  <c r="F368" s="1"/>
  <c r="B597"/>
  <c r="C596"/>
  <c r="G368" l="1"/>
  <c r="B598"/>
  <c r="C597"/>
  <c r="E369" l="1"/>
  <c r="D369" s="1"/>
  <c r="F369" s="1"/>
  <c r="B599"/>
  <c r="C598"/>
  <c r="G369" l="1"/>
  <c r="B600"/>
  <c r="C599"/>
  <c r="E370" l="1"/>
  <c r="D370" s="1"/>
  <c r="F370" s="1"/>
  <c r="B601"/>
  <c r="C600"/>
  <c r="G370" l="1"/>
  <c r="E371"/>
  <c r="D371" s="1"/>
  <c r="G371" s="1"/>
  <c r="B602"/>
  <c r="C601"/>
  <c r="F371" l="1"/>
  <c r="E372"/>
  <c r="D372" s="1"/>
  <c r="G372" s="1"/>
  <c r="B603"/>
  <c r="C602"/>
  <c r="E373" l="1"/>
  <c r="D373" s="1"/>
  <c r="G373" s="1"/>
  <c r="F372"/>
  <c r="B604"/>
  <c r="C603"/>
  <c r="F373" l="1"/>
  <c r="E374"/>
  <c r="D374" s="1"/>
  <c r="B605"/>
  <c r="C604"/>
  <c r="F374" l="1"/>
  <c r="G374"/>
  <c r="E375"/>
  <c r="D375" s="1"/>
  <c r="F375" s="1"/>
  <c r="B606"/>
  <c r="C605"/>
  <c r="G375" l="1"/>
  <c r="E376"/>
  <c r="D376" s="1"/>
  <c r="F376" s="1"/>
  <c r="B607"/>
  <c r="C606"/>
  <c r="G376" l="1"/>
  <c r="B608"/>
  <c r="C607"/>
  <c r="E377" l="1"/>
  <c r="D377" s="1"/>
  <c r="F377" s="1"/>
  <c r="B609"/>
  <c r="C608"/>
  <c r="G377" l="1"/>
  <c r="B610"/>
  <c r="C609"/>
  <c r="E378" l="1"/>
  <c r="D378" s="1"/>
  <c r="F378" s="1"/>
  <c r="G378"/>
  <c r="B611"/>
  <c r="C610"/>
  <c r="E379" l="1"/>
  <c r="D379" s="1"/>
  <c r="F379" s="1"/>
  <c r="B612"/>
  <c r="C611"/>
  <c r="G379" l="1"/>
  <c r="E380"/>
  <c r="D380" s="1"/>
  <c r="F380" s="1"/>
  <c r="B613"/>
  <c r="C612"/>
  <c r="G380" l="1"/>
  <c r="B614"/>
  <c r="C613"/>
  <c r="E381" l="1"/>
  <c r="D381" s="1"/>
  <c r="F381" s="1"/>
  <c r="G381"/>
  <c r="C614"/>
  <c r="K9" s="1"/>
  <c r="E382" l="1"/>
  <c r="D382" l="1"/>
  <c r="G382" l="1"/>
  <c r="F382"/>
  <c r="E383" l="1"/>
  <c r="D383" l="1"/>
  <c r="F383" l="1"/>
  <c r="G383"/>
  <c r="E384" l="1"/>
  <c r="D384" l="1"/>
  <c r="F384" l="1"/>
  <c r="G384"/>
  <c r="E385" l="1"/>
  <c r="D385" l="1"/>
  <c r="G385" l="1"/>
  <c r="F385"/>
  <c r="E386" l="1"/>
  <c r="D386" l="1"/>
  <c r="F386" l="1"/>
  <c r="G386"/>
  <c r="E387" l="1"/>
  <c r="D387" s="1"/>
  <c r="F387" s="1"/>
  <c r="G387" l="1"/>
  <c r="E388" l="1"/>
  <c r="D388" s="1"/>
  <c r="F388" s="1"/>
  <c r="G388" l="1"/>
  <c r="E389" l="1"/>
  <c r="D389" s="1"/>
  <c r="F389" s="1"/>
  <c r="G389" l="1"/>
  <c r="E390" l="1"/>
  <c r="D390" s="1"/>
  <c r="F390" s="1"/>
  <c r="G390" l="1"/>
  <c r="E391"/>
  <c r="D391" s="1"/>
  <c r="F391" s="1"/>
  <c r="G391" l="1"/>
  <c r="E392" s="1"/>
  <c r="D392" s="1"/>
  <c r="F392" s="1"/>
  <c r="G392" l="1"/>
  <c r="E393" l="1"/>
  <c r="D393" s="1"/>
  <c r="F393" s="1"/>
  <c r="G393" l="1"/>
  <c r="E394" s="1"/>
  <c r="D394" s="1"/>
  <c r="G394" s="1"/>
  <c r="E395" l="1"/>
  <c r="D395" s="1"/>
  <c r="G395" s="1"/>
  <c r="F394"/>
  <c r="E396" l="1"/>
  <c r="D396" s="1"/>
  <c r="G396"/>
  <c r="F395"/>
  <c r="F396" s="1"/>
  <c r="E397" l="1"/>
  <c r="D397" s="1"/>
  <c r="F397" s="1"/>
  <c r="G397" l="1"/>
  <c r="E398" s="1"/>
  <c r="D398" s="1"/>
  <c r="F398" s="1"/>
  <c r="G398" l="1"/>
  <c r="E399" l="1"/>
  <c r="D399" s="1"/>
  <c r="F399" s="1"/>
  <c r="G399" l="1"/>
  <c r="E400"/>
  <c r="D400" s="1"/>
  <c r="F400" s="1"/>
  <c r="G400" l="1"/>
  <c r="E401" s="1"/>
  <c r="D401" s="1"/>
  <c r="F401" s="1"/>
  <c r="G401" l="1"/>
  <c r="E402" l="1"/>
  <c r="D402" s="1"/>
  <c r="F402" s="1"/>
  <c r="G402" l="1"/>
  <c r="E403" l="1"/>
  <c r="D403" s="1"/>
  <c r="F403" s="1"/>
  <c r="G403"/>
  <c r="E404" l="1"/>
  <c r="D404" s="1"/>
  <c r="G404" s="1"/>
  <c r="E405" l="1"/>
  <c r="D405" s="1"/>
  <c r="G405"/>
  <c r="F404"/>
  <c r="F405" s="1"/>
  <c r="E406" l="1"/>
  <c r="D406" s="1"/>
  <c r="F406" s="1"/>
  <c r="G406" l="1"/>
  <c r="E407"/>
  <c r="D407" s="1"/>
  <c r="F407" s="1"/>
  <c r="G407" l="1"/>
  <c r="E408" s="1"/>
  <c r="D408" s="1"/>
  <c r="F408" s="1"/>
  <c r="G408" l="1"/>
  <c r="E409"/>
  <c r="D409" s="1"/>
  <c r="F409" s="1"/>
  <c r="G409" l="1"/>
  <c r="E410"/>
  <c r="D410" s="1"/>
  <c r="F410" s="1"/>
  <c r="G410" l="1"/>
  <c r="E411"/>
  <c r="D411" s="1"/>
  <c r="F411" s="1"/>
  <c r="G411" l="1"/>
  <c r="E412" s="1"/>
  <c r="D412" s="1"/>
  <c r="G412" s="1"/>
  <c r="E413" l="1"/>
  <c r="D413" s="1"/>
  <c r="G413" s="1"/>
  <c r="F412"/>
  <c r="E414" l="1"/>
  <c r="D414" s="1"/>
  <c r="G414" s="1"/>
  <c r="F413"/>
  <c r="E415" l="1"/>
  <c r="D415" s="1"/>
  <c r="G415" s="1"/>
  <c r="F414"/>
  <c r="E416" l="1"/>
  <c r="D416" s="1"/>
  <c r="G416" s="1"/>
  <c r="F415"/>
  <c r="F416" l="1"/>
  <c r="E417"/>
  <c r="D417" s="1"/>
  <c r="G417" s="1"/>
  <c r="E418" l="1"/>
  <c r="D418" s="1"/>
  <c r="G418"/>
  <c r="F417"/>
  <c r="F418" s="1"/>
  <c r="E419" l="1"/>
  <c r="D419" s="1"/>
  <c r="G419"/>
  <c r="F419"/>
  <c r="E420" l="1"/>
  <c r="D420" s="1"/>
  <c r="F420" s="1"/>
  <c r="G420" l="1"/>
  <c r="E421" s="1"/>
  <c r="D421" s="1"/>
  <c r="F421" s="1"/>
  <c r="G421" l="1"/>
  <c r="E422" l="1"/>
  <c r="D422" s="1"/>
  <c r="F422" s="1"/>
  <c r="G422" l="1"/>
  <c r="E423" l="1"/>
  <c r="D423" s="1"/>
  <c r="F423" s="1"/>
  <c r="G423" l="1"/>
  <c r="E424" l="1"/>
  <c r="D424" s="1"/>
  <c r="F424" s="1"/>
  <c r="G424" l="1"/>
  <c r="E425" l="1"/>
  <c r="D425" s="1"/>
  <c r="F425" s="1"/>
  <c r="G425" l="1"/>
  <c r="E426" l="1"/>
  <c r="D426" s="1"/>
  <c r="F426" s="1"/>
  <c r="G426" l="1"/>
  <c r="E427"/>
  <c r="D427" s="1"/>
  <c r="F427" s="1"/>
  <c r="G427" l="1"/>
  <c r="E428"/>
  <c r="D428" s="1"/>
  <c r="F428" s="1"/>
  <c r="G428" l="1"/>
  <c r="E429" l="1"/>
  <c r="D429" s="1"/>
  <c r="F429" s="1"/>
  <c r="G429" l="1"/>
  <c r="E430" s="1"/>
  <c r="D430" s="1"/>
  <c r="F430" s="1"/>
  <c r="G430" l="1"/>
  <c r="E431" l="1"/>
  <c r="D431" s="1"/>
  <c r="F431" s="1"/>
  <c r="G431" l="1"/>
  <c r="E432" l="1"/>
  <c r="D432" s="1"/>
  <c r="F432" s="1"/>
  <c r="G432" l="1"/>
  <c r="E433" l="1"/>
  <c r="D433" s="1"/>
  <c r="F433" s="1"/>
  <c r="G433" l="1"/>
  <c r="E434"/>
  <c r="D434" s="1"/>
  <c r="F434" s="1"/>
  <c r="G434" l="1"/>
  <c r="G435"/>
  <c r="E435"/>
  <c r="D435" s="1"/>
  <c r="F435" s="1"/>
  <c r="E436" l="1"/>
  <c r="D436" s="1"/>
  <c r="F436" s="1"/>
  <c r="G436" l="1"/>
  <c r="E437" l="1"/>
  <c r="D437" s="1"/>
  <c r="F437" s="1"/>
  <c r="G437" l="1"/>
  <c r="E438" l="1"/>
  <c r="D438" s="1"/>
  <c r="F438" s="1"/>
  <c r="G438"/>
  <c r="E439" l="1"/>
  <c r="D439" s="1"/>
  <c r="F439" s="1"/>
  <c r="G439" l="1"/>
  <c r="E440" l="1"/>
  <c r="D440" s="1"/>
  <c r="F440" s="1"/>
  <c r="G440" l="1"/>
  <c r="E441" s="1"/>
  <c r="D441" s="1"/>
  <c r="F441" s="1"/>
  <c r="G441" l="1"/>
  <c r="E442" l="1"/>
  <c r="D442" s="1"/>
  <c r="F442" s="1"/>
  <c r="G442" l="1"/>
  <c r="E443" s="1"/>
  <c r="D443" s="1"/>
  <c r="G443" l="1"/>
  <c r="F443"/>
  <c r="E444" l="1"/>
  <c r="D444" s="1"/>
  <c r="F444" s="1"/>
  <c r="G444" l="1"/>
  <c r="E445" s="1"/>
  <c r="D445" s="1"/>
  <c r="G445" s="1"/>
  <c r="E446" l="1"/>
  <c r="D446" s="1"/>
  <c r="G446" s="1"/>
  <c r="E447" s="1"/>
  <c r="D447" s="1"/>
  <c r="F445"/>
  <c r="F446" l="1"/>
  <c r="F447" s="1"/>
  <c r="G447"/>
  <c r="E448" l="1"/>
  <c r="D448" s="1"/>
  <c r="F448" s="1"/>
  <c r="G448" l="1"/>
  <c r="E449" l="1"/>
  <c r="D449" s="1"/>
  <c r="F449" s="1"/>
  <c r="G449"/>
  <c r="E450" l="1"/>
  <c r="D450" s="1"/>
  <c r="F450" s="1"/>
  <c r="G450" l="1"/>
  <c r="E451" l="1"/>
  <c r="D451" s="1"/>
  <c r="F451" s="1"/>
  <c r="G451" l="1"/>
  <c r="E452" l="1"/>
  <c r="D452" s="1"/>
  <c r="F452" s="1"/>
  <c r="G452" l="1"/>
  <c r="E453" l="1"/>
  <c r="D453" s="1"/>
  <c r="F453" s="1"/>
  <c r="G453" l="1"/>
  <c r="E454" l="1"/>
  <c r="D454" s="1"/>
  <c r="F454" s="1"/>
  <c r="G454" l="1"/>
  <c r="E455" l="1"/>
  <c r="D455" s="1"/>
  <c r="F455" s="1"/>
  <c r="G455" l="1"/>
  <c r="E456" l="1"/>
  <c r="D456" s="1"/>
  <c r="F456" s="1"/>
  <c r="G456" l="1"/>
  <c r="E457" s="1"/>
  <c r="D457" s="1"/>
  <c r="F457" s="1"/>
  <c r="G457" l="1"/>
  <c r="E458"/>
  <c r="D458" s="1"/>
  <c r="F458" s="1"/>
  <c r="G458" l="1"/>
  <c r="E459" l="1"/>
  <c r="D459" s="1"/>
  <c r="F459" s="1"/>
  <c r="G459"/>
  <c r="E460" l="1"/>
  <c r="D460" s="1"/>
  <c r="G460"/>
  <c r="F460"/>
  <c r="E461" l="1"/>
  <c r="D461" s="1"/>
  <c r="G461" s="1"/>
  <c r="E462" l="1"/>
  <c r="D462" s="1"/>
  <c r="G462"/>
  <c r="F461"/>
  <c r="F462" s="1"/>
  <c r="E463" l="1"/>
  <c r="D463" s="1"/>
  <c r="G463" s="1"/>
  <c r="E464" l="1"/>
  <c r="D464" s="1"/>
  <c r="G464"/>
  <c r="F463"/>
  <c r="F464" s="1"/>
  <c r="E465" l="1"/>
  <c r="D465" s="1"/>
  <c r="G465"/>
  <c r="F465"/>
  <c r="E466" l="1"/>
  <c r="D466" s="1"/>
  <c r="F466" s="1"/>
  <c r="G466" l="1"/>
  <c r="E467" l="1"/>
  <c r="D467" s="1"/>
  <c r="F467" s="1"/>
  <c r="G467"/>
  <c r="E468" l="1"/>
  <c r="D468" s="1"/>
  <c r="F468" s="1"/>
  <c r="G468" l="1"/>
  <c r="E469" l="1"/>
  <c r="D469" s="1"/>
  <c r="F469" s="1"/>
  <c r="G469"/>
  <c r="E470" l="1"/>
  <c r="D470" s="1"/>
  <c r="F470" s="1"/>
  <c r="G470" l="1"/>
  <c r="E471" l="1"/>
  <c r="D471" s="1"/>
  <c r="F471" s="1"/>
  <c r="G471"/>
  <c r="E472" l="1"/>
  <c r="D472" s="1"/>
  <c r="G472" s="1"/>
  <c r="E473" l="1"/>
  <c r="D473" s="1"/>
  <c r="G473"/>
  <c r="F472"/>
  <c r="F473" s="1"/>
  <c r="E474" l="1"/>
  <c r="D474" s="1"/>
  <c r="F474" s="1"/>
  <c r="G474" l="1"/>
  <c r="E475"/>
  <c r="D475" s="1"/>
  <c r="F475" s="1"/>
  <c r="G475" l="1"/>
  <c r="E476" l="1"/>
  <c r="D476" s="1"/>
  <c r="F476" s="1"/>
  <c r="G476"/>
  <c r="E477" l="1"/>
  <c r="D477" s="1"/>
  <c r="F477" s="1"/>
  <c r="G477" l="1"/>
  <c r="E478" l="1"/>
  <c r="D478" s="1"/>
  <c r="F478" s="1"/>
  <c r="G478"/>
  <c r="E479" l="1"/>
  <c r="D479" s="1"/>
  <c r="F479" s="1"/>
  <c r="G479" l="1"/>
  <c r="E480" l="1"/>
  <c r="D480" s="1"/>
  <c r="F480" s="1"/>
  <c r="G480" l="1"/>
  <c r="E481" l="1"/>
  <c r="D481" s="1"/>
  <c r="F481" s="1"/>
  <c r="G481" l="1"/>
  <c r="E482" l="1"/>
  <c r="D482" s="1"/>
  <c r="F482" s="1"/>
  <c r="G482"/>
  <c r="E483" l="1"/>
  <c r="D483" s="1"/>
  <c r="G483"/>
  <c r="F483"/>
  <c r="E484" l="1"/>
  <c r="D484" s="1"/>
  <c r="G484" s="1"/>
  <c r="E485" l="1"/>
  <c r="D485" s="1"/>
  <c r="G485"/>
  <c r="F484"/>
  <c r="F485" s="1"/>
  <c r="E486" l="1"/>
  <c r="D486" s="1"/>
  <c r="F486" s="1"/>
  <c r="G486" l="1"/>
  <c r="E487" l="1"/>
  <c r="D487" s="1"/>
  <c r="F487" s="1"/>
  <c r="G487" l="1"/>
  <c r="E488" l="1"/>
  <c r="D488" s="1"/>
  <c r="F488" s="1"/>
  <c r="G488" l="1"/>
  <c r="E489" s="1"/>
  <c r="D489" s="1"/>
  <c r="G489" s="1"/>
  <c r="E490" l="1"/>
  <c r="D490" s="1"/>
  <c r="G490" s="1"/>
  <c r="F489"/>
  <c r="E491" l="1"/>
  <c r="D491" s="1"/>
  <c r="G491" s="1"/>
  <c r="F490"/>
  <c r="E492" l="1"/>
  <c r="D492" s="1"/>
  <c r="G492" s="1"/>
  <c r="F491"/>
  <c r="E493" l="1"/>
  <c r="D493" s="1"/>
  <c r="G493" s="1"/>
  <c r="E494" s="1"/>
  <c r="D494" s="1"/>
  <c r="G494" s="1"/>
  <c r="F492"/>
  <c r="F493" s="1"/>
  <c r="E495" l="1"/>
  <c r="D495" s="1"/>
  <c r="G495"/>
  <c r="F494"/>
  <c r="F495" s="1"/>
  <c r="E496" l="1"/>
  <c r="D496" s="1"/>
  <c r="G496" s="1"/>
  <c r="E497" l="1"/>
  <c r="D497" s="1"/>
  <c r="G497"/>
  <c r="F496"/>
  <c r="F497" s="1"/>
  <c r="E498" l="1"/>
  <c r="D498" s="1"/>
  <c r="G498"/>
  <c r="F498"/>
  <c r="E499" l="1"/>
  <c r="D499" s="1"/>
  <c r="G499" s="1"/>
  <c r="E500" l="1"/>
  <c r="D500" s="1"/>
  <c r="G500" s="1"/>
  <c r="F499"/>
  <c r="E501" l="1"/>
  <c r="D501" s="1"/>
  <c r="G501"/>
  <c r="F500"/>
  <c r="F501" s="1"/>
  <c r="E502" l="1"/>
  <c r="D502" s="1"/>
  <c r="G502" s="1"/>
  <c r="E503" l="1"/>
  <c r="D503" s="1"/>
  <c r="G503" s="1"/>
  <c r="F502"/>
  <c r="E504" l="1"/>
  <c r="D504" s="1"/>
  <c r="G504"/>
  <c r="F503"/>
  <c r="F504" s="1"/>
  <c r="E505" l="1"/>
  <c r="D505" s="1"/>
  <c r="G505"/>
  <c r="F505"/>
  <c r="E506" l="1"/>
  <c r="D506" s="1"/>
  <c r="G506" s="1"/>
  <c r="E507" l="1"/>
  <c r="D507" s="1"/>
  <c r="G507" s="1"/>
  <c r="F506"/>
  <c r="F507" l="1"/>
  <c r="E508"/>
  <c r="D508" s="1"/>
  <c r="F508" s="1"/>
  <c r="G508" l="1"/>
  <c r="E509"/>
  <c r="D509" s="1"/>
  <c r="F509" s="1"/>
  <c r="G509" l="1"/>
  <c r="E510" s="1"/>
  <c r="D510" s="1"/>
  <c r="F510" s="1"/>
  <c r="G510" l="1"/>
  <c r="E511" l="1"/>
  <c r="D511" s="1"/>
  <c r="F511" s="1"/>
  <c r="G511" l="1"/>
  <c r="E512" l="1"/>
  <c r="D512" s="1"/>
  <c r="F512" s="1"/>
  <c r="G512"/>
  <c r="E513" l="1"/>
  <c r="D513" s="1"/>
  <c r="F513" s="1"/>
  <c r="G513" l="1"/>
  <c r="E514" l="1"/>
  <c r="D514" s="1"/>
  <c r="F514" s="1"/>
  <c r="G514"/>
  <c r="E515" l="1"/>
  <c r="D515" s="1"/>
  <c r="F515" s="1"/>
  <c r="G515" l="1"/>
  <c r="E516" l="1"/>
  <c r="D516" s="1"/>
  <c r="F516" s="1"/>
  <c r="G516"/>
  <c r="E517" l="1"/>
  <c r="D517" s="1"/>
  <c r="F517" s="1"/>
  <c r="G517" l="1"/>
  <c r="E518" l="1"/>
  <c r="D518" s="1"/>
  <c r="F518" s="1"/>
  <c r="G518" l="1"/>
  <c r="E519" l="1"/>
  <c r="D519" s="1"/>
  <c r="F519" s="1"/>
  <c r="G519" l="1"/>
  <c r="E520" s="1"/>
  <c r="D520" s="1"/>
  <c r="F520" s="1"/>
  <c r="G520" l="1"/>
  <c r="E521" l="1"/>
  <c r="D521" s="1"/>
  <c r="F521" s="1"/>
  <c r="G521"/>
  <c r="E522" l="1"/>
  <c r="D522" s="1"/>
  <c r="F522" s="1"/>
  <c r="G522" l="1"/>
  <c r="E523" l="1"/>
  <c r="D523" s="1"/>
  <c r="F523" s="1"/>
  <c r="G523" l="1"/>
  <c r="E524" l="1"/>
  <c r="D524" s="1"/>
  <c r="F524" s="1"/>
  <c r="G524"/>
  <c r="E525" l="1"/>
  <c r="D525" s="1"/>
  <c r="F525" s="1"/>
  <c r="G525" l="1"/>
  <c r="E526" s="1"/>
  <c r="D526" s="1"/>
  <c r="F526" s="1"/>
  <c r="G526" l="1"/>
  <c r="E527" l="1"/>
  <c r="D527" s="1"/>
  <c r="F527" s="1"/>
  <c r="G527" l="1"/>
  <c r="E528" l="1"/>
  <c r="D528" s="1"/>
  <c r="F528" s="1"/>
  <c r="G528"/>
  <c r="E529" l="1"/>
  <c r="D529" s="1"/>
  <c r="F529" s="1"/>
  <c r="G529" l="1"/>
  <c r="E530" l="1"/>
  <c r="D530" s="1"/>
  <c r="F530" s="1"/>
  <c r="G530"/>
  <c r="E531" l="1"/>
  <c r="D531" s="1"/>
  <c r="G531" s="1"/>
  <c r="E532" l="1"/>
  <c r="D532" s="1"/>
  <c r="G532" s="1"/>
  <c r="F531"/>
  <c r="E533" l="1"/>
  <c r="D533" s="1"/>
  <c r="G533" s="1"/>
  <c r="F532"/>
  <c r="E534" l="1"/>
  <c r="D534" s="1"/>
  <c r="G534"/>
  <c r="F533"/>
  <c r="F534" s="1"/>
  <c r="E535" l="1"/>
  <c r="D535" s="1"/>
  <c r="G535"/>
  <c r="F535"/>
  <c r="E536" l="1"/>
  <c r="D536" s="1"/>
  <c r="G536"/>
  <c r="F536"/>
  <c r="E537" l="1"/>
  <c r="D537" s="1"/>
  <c r="F537" s="1"/>
  <c r="G537" l="1"/>
  <c r="E538"/>
  <c r="D538" s="1"/>
  <c r="F538" s="1"/>
  <c r="G538" l="1"/>
  <c r="E539" s="1"/>
  <c r="D539" s="1"/>
  <c r="F539" s="1"/>
  <c r="G539" l="1"/>
  <c r="E540" l="1"/>
  <c r="D540" s="1"/>
  <c r="F540" s="1"/>
  <c r="G540" l="1"/>
  <c r="E541" s="1"/>
  <c r="D541" s="1"/>
  <c r="F541" s="1"/>
  <c r="G541" l="1"/>
  <c r="E542" s="1"/>
  <c r="D542" s="1"/>
  <c r="F542" s="1"/>
  <c r="G542" l="1"/>
  <c r="E543" l="1"/>
  <c r="D543" s="1"/>
  <c r="F543" s="1"/>
  <c r="G543" l="1"/>
  <c r="E544" s="1"/>
  <c r="D544" s="1"/>
  <c r="G544" s="1"/>
  <c r="E545" l="1"/>
  <c r="D545" s="1"/>
  <c r="G545" s="1"/>
  <c r="F544"/>
  <c r="E546" l="1"/>
  <c r="D546" s="1"/>
  <c r="G546" s="1"/>
  <c r="F545"/>
  <c r="F546" s="1"/>
  <c r="E547" l="1"/>
  <c r="D547" s="1"/>
  <c r="G547" s="1"/>
  <c r="F547" l="1"/>
  <c r="E548"/>
  <c r="D548" s="1"/>
  <c r="G548"/>
  <c r="F548"/>
  <c r="E549" l="1"/>
  <c r="D549" s="1"/>
  <c r="G549" s="1"/>
  <c r="F549" l="1"/>
  <c r="E550"/>
  <c r="D550" s="1"/>
  <c r="F550" s="1"/>
  <c r="G550"/>
  <c r="E551" l="1"/>
  <c r="D551" s="1"/>
  <c r="F551" s="1"/>
  <c r="G551" l="1"/>
  <c r="E552" s="1"/>
  <c r="D552" s="1"/>
  <c r="F552" s="1"/>
  <c r="G552" l="1"/>
  <c r="E553" s="1"/>
  <c r="D553" s="1"/>
  <c r="F553" s="1"/>
  <c r="G553" l="1"/>
  <c r="E554"/>
  <c r="D554" s="1"/>
  <c r="F554" s="1"/>
  <c r="G554" l="1"/>
  <c r="E555"/>
  <c r="D555" s="1"/>
  <c r="F555" s="1"/>
  <c r="G555" l="1"/>
  <c r="E556"/>
  <c r="D556" s="1"/>
  <c r="F556" s="1"/>
  <c r="G556" l="1"/>
  <c r="E557"/>
  <c r="D557" s="1"/>
  <c r="F557" s="1"/>
  <c r="G557" l="1"/>
  <c r="E558"/>
  <c r="D558" s="1"/>
  <c r="G558" s="1"/>
  <c r="E559" l="1"/>
  <c r="D559" s="1"/>
  <c r="G559" s="1"/>
  <c r="F558"/>
  <c r="E560" l="1"/>
  <c r="D560" s="1"/>
  <c r="G560"/>
  <c r="F559"/>
  <c r="F560" s="1"/>
  <c r="E561" l="1"/>
  <c r="D561" s="1"/>
  <c r="G561" s="1"/>
  <c r="E562" l="1"/>
  <c r="D562" s="1"/>
  <c r="G562" s="1"/>
  <c r="F561"/>
  <c r="E563" l="1"/>
  <c r="D563" s="1"/>
  <c r="G563"/>
  <c r="F562"/>
  <c r="F563" s="1"/>
  <c r="E564" l="1"/>
  <c r="D564" s="1"/>
  <c r="G564" s="1"/>
  <c r="E565" l="1"/>
  <c r="D565" s="1"/>
  <c r="G565"/>
  <c r="F564"/>
  <c r="F565" s="1"/>
  <c r="E566" l="1"/>
  <c r="D566" s="1"/>
  <c r="G566"/>
  <c r="F566"/>
  <c r="E567" l="1"/>
  <c r="D567" s="1"/>
  <c r="G567"/>
  <c r="F567"/>
  <c r="E568" l="1"/>
  <c r="D568" s="1"/>
  <c r="G568" s="1"/>
  <c r="E569" l="1"/>
  <c r="D569" s="1"/>
  <c r="G569"/>
  <c r="F568"/>
  <c r="F569" s="1"/>
  <c r="E570" l="1"/>
  <c r="D570" s="1"/>
  <c r="G570"/>
  <c r="F570"/>
  <c r="E571" l="1"/>
  <c r="D571" s="1"/>
  <c r="G571"/>
  <c r="F571"/>
  <c r="E572" l="1"/>
  <c r="D572" s="1"/>
  <c r="G572"/>
  <c r="F572"/>
  <c r="E573" l="1"/>
  <c r="D573" s="1"/>
  <c r="G573"/>
  <c r="F573"/>
  <c r="E574" l="1"/>
  <c r="D574" s="1"/>
  <c r="G574" s="1"/>
  <c r="E575" l="1"/>
  <c r="D575" s="1"/>
  <c r="G575" s="1"/>
  <c r="F574"/>
  <c r="E576" l="1"/>
  <c r="D576" s="1"/>
  <c r="G576"/>
  <c r="F575"/>
  <c r="F576" s="1"/>
  <c r="E577" l="1"/>
  <c r="D577" s="1"/>
  <c r="G577"/>
  <c r="F577"/>
  <c r="E578" l="1"/>
  <c r="D578" s="1"/>
  <c r="F578" s="1"/>
  <c r="G578"/>
  <c r="E579" l="1"/>
  <c r="D579" s="1"/>
  <c r="G579" s="1"/>
  <c r="E580" l="1"/>
  <c r="D580" s="1"/>
  <c r="G580" s="1"/>
  <c r="F579"/>
  <c r="E581" l="1"/>
  <c r="D581" s="1"/>
  <c r="G581"/>
  <c r="F580"/>
  <c r="F581" s="1"/>
  <c r="E582" l="1"/>
  <c r="D582" s="1"/>
  <c r="F582" s="1"/>
  <c r="G582" l="1"/>
  <c r="E583"/>
  <c r="D583" s="1"/>
  <c r="G583" s="1"/>
  <c r="E584" l="1"/>
  <c r="D584" s="1"/>
  <c r="G584"/>
  <c r="F583"/>
  <c r="F584" s="1"/>
  <c r="E585" l="1"/>
  <c r="D585" s="1"/>
  <c r="F585" s="1"/>
  <c r="G585" l="1"/>
  <c r="E586" s="1"/>
  <c r="D586" s="1"/>
  <c r="F586" s="1"/>
  <c r="G586" l="1"/>
  <c r="E587" l="1"/>
  <c r="D587" s="1"/>
  <c r="F587" s="1"/>
  <c r="G587" l="1"/>
  <c r="E588" l="1"/>
  <c r="D588" s="1"/>
  <c r="F588" s="1"/>
  <c r="G588"/>
  <c r="E589" l="1"/>
  <c r="D589" s="1"/>
  <c r="F589" s="1"/>
  <c r="G589" l="1"/>
  <c r="E590" l="1"/>
  <c r="D590" s="1"/>
  <c r="F590" s="1"/>
  <c r="G590"/>
  <c r="E591" l="1"/>
  <c r="D591" s="1"/>
  <c r="G591"/>
  <c r="F591"/>
  <c r="E592" l="1"/>
  <c r="D592" s="1"/>
  <c r="G592"/>
  <c r="F592"/>
  <c r="E593" l="1"/>
  <c r="D593" s="1"/>
  <c r="G593" s="1"/>
  <c r="E594" l="1"/>
  <c r="D594" s="1"/>
  <c r="G594" s="1"/>
  <c r="F593"/>
  <c r="E595" l="1"/>
  <c r="D595" s="1"/>
  <c r="G595"/>
  <c r="F594"/>
  <c r="F595" s="1"/>
  <c r="E596" l="1"/>
  <c r="D596" s="1"/>
  <c r="G596" s="1"/>
  <c r="E597" l="1"/>
  <c r="D597" s="1"/>
  <c r="G597" s="1"/>
  <c r="F596"/>
  <c r="F597" l="1"/>
  <c r="E598"/>
  <c r="D598" s="1"/>
  <c r="G598" s="1"/>
  <c r="F598" l="1"/>
  <c r="E599"/>
  <c r="D599" s="1"/>
  <c r="F599" s="1"/>
  <c r="G599" l="1"/>
  <c r="E600" s="1"/>
  <c r="D600" s="1"/>
  <c r="G600" s="1"/>
  <c r="E601" l="1"/>
  <c r="D601" s="1"/>
  <c r="G601" s="1"/>
  <c r="F600"/>
  <c r="E602" l="1"/>
  <c r="D602" s="1"/>
  <c r="G602" s="1"/>
  <c r="F601"/>
  <c r="F602" l="1"/>
  <c r="E603"/>
  <c r="D603" s="1"/>
  <c r="F603" s="1"/>
  <c r="G603" l="1"/>
  <c r="E604" l="1"/>
  <c r="D604" s="1"/>
  <c r="F604" s="1"/>
  <c r="G604" l="1"/>
  <c r="E605" s="1"/>
  <c r="D605" s="1"/>
  <c r="G605" s="1"/>
  <c r="E606" s="1"/>
  <c r="D606" s="1"/>
  <c r="G606" s="1"/>
  <c r="F605" l="1"/>
  <c r="E607"/>
  <c r="D607" s="1"/>
  <c r="G607" s="1"/>
  <c r="F606"/>
  <c r="F607" l="1"/>
  <c r="E608"/>
  <c r="D608" s="1"/>
  <c r="G608" s="1"/>
  <c r="F608" l="1"/>
  <c r="E609"/>
  <c r="D609" s="1"/>
  <c r="F609" s="1"/>
  <c r="G609" l="1"/>
  <c r="E610" s="1"/>
  <c r="D610" s="1"/>
  <c r="F610" s="1"/>
  <c r="G610" l="1"/>
  <c r="E611" s="1"/>
  <c r="D611" s="1"/>
  <c r="F611" s="1"/>
  <c r="G611" l="1"/>
  <c r="E612" s="1"/>
  <c r="D612" s="1"/>
  <c r="G612" s="1"/>
  <c r="E613" l="1"/>
  <c r="D613" s="1"/>
  <c r="G613" s="1"/>
  <c r="F612"/>
  <c r="F613" l="1"/>
  <c r="E614"/>
  <c r="D614" l="1"/>
  <c r="K11"/>
  <c r="K10" l="1"/>
  <c r="K13"/>
  <c r="F614"/>
  <c r="G614"/>
  <c r="K14" l="1"/>
  <c r="L14" s="1"/>
  <c r="L13"/>
</calcChain>
</file>

<file path=xl/sharedStrings.xml><?xml version="1.0" encoding="utf-8"?>
<sst xmlns="http://schemas.openxmlformats.org/spreadsheetml/2006/main" count="136" uniqueCount="116">
  <si>
    <t>Resto</t>
  </si>
  <si>
    <t>Centro</t>
  </si>
  <si>
    <t>Torre</t>
  </si>
  <si>
    <t>TOTAL</t>
  </si>
  <si>
    <t>Nº Alturas</t>
  </si>
  <si>
    <t>Nº Pisos 3 hab.</t>
  </si>
  <si>
    <t>Nº Pisos 2 hab.</t>
  </si>
  <si>
    <t>Total viviendas</t>
  </si>
  <si>
    <t>%</t>
  </si>
  <si>
    <t>Viviendas 3 hab.</t>
  </si>
  <si>
    <t>Viviendas 2 hab.</t>
  </si>
  <si>
    <t>Total viviendas:</t>
  </si>
  <si>
    <t>DISTRIBUCIÓN VIVIENDAS - PARCELA 1:</t>
  </si>
  <si>
    <t>TOTAL PARCELA:</t>
  </si>
  <si>
    <t>TOTAL SORTEO:</t>
  </si>
  <si>
    <t>TOTAL PROMOTORES/CONSTRUCTORES:</t>
  </si>
  <si>
    <t>Dcha.</t>
  </si>
  <si>
    <t>Viv. 
Minus.</t>
  </si>
  <si>
    <t>3 hab.</t>
  </si>
  <si>
    <t>2 hab.</t>
  </si>
  <si>
    <t>Mín.</t>
  </si>
  <si>
    <t>Ok Folleto</t>
  </si>
  <si>
    <t>Máx.</t>
  </si>
  <si>
    <r>
      <t>Var. € por m</t>
    </r>
    <r>
      <rPr>
        <b/>
        <vertAlign val="superscript"/>
        <sz val="10"/>
        <color theme="1"/>
        <rFont val="Calibri"/>
        <family val="2"/>
      </rPr>
      <t>2</t>
    </r>
  </si>
  <si>
    <t>CÁLCULOS - VPO:</t>
  </si>
  <si>
    <t>CS</t>
  </si>
  <si>
    <t>Ap. Garajes</t>
  </si>
  <si>
    <t>TOTAL Coop.</t>
  </si>
  <si>
    <t>Simulación para:</t>
  </si>
  <si>
    <t>Importe</t>
  </si>
  <si>
    <t>Nº hab. :</t>
  </si>
  <si>
    <t>Precio:</t>
  </si>
  <si>
    <t>Máximo</t>
  </si>
  <si>
    <t>Mínimo</t>
  </si>
  <si>
    <t>Pr. Viv.</t>
  </si>
  <si>
    <t>PRECIO VIV.</t>
  </si>
  <si>
    <t>PAGOS:</t>
  </si>
  <si>
    <t>Fecha</t>
  </si>
  <si>
    <t>IVA</t>
  </si>
  <si>
    <t>Base</t>
  </si>
  <si>
    <t>Hasta:</t>
  </si>
  <si>
    <t>IVA para vivienda habitual:</t>
  </si>
  <si>
    <t>Desde:</t>
  </si>
  <si>
    <t>Ap.Coop.</t>
  </si>
  <si>
    <t>10% ini.</t>
  </si>
  <si>
    <t>1ª mens.</t>
  </si>
  <si>
    <t>2ª mens.</t>
  </si>
  <si>
    <t>3ª mens.</t>
  </si>
  <si>
    <t>4ª mens.</t>
  </si>
  <si>
    <t>5ª mens.</t>
  </si>
  <si>
    <t>6ª mens.</t>
  </si>
  <si>
    <t>7ª mens.</t>
  </si>
  <si>
    <t>8ª mens.</t>
  </si>
  <si>
    <t>9ª mens.</t>
  </si>
  <si>
    <t>10ª mens.</t>
  </si>
  <si>
    <t>11ª mens.</t>
  </si>
  <si>
    <t>12ª mens.</t>
  </si>
  <si>
    <t>13ª mens.</t>
  </si>
  <si>
    <t>14ª mens.</t>
  </si>
  <si>
    <t>15ª mens.</t>
  </si>
  <si>
    <t>16ª mens.</t>
  </si>
  <si>
    <t>17ª mens.</t>
  </si>
  <si>
    <t>18ª mens.</t>
  </si>
  <si>
    <t>19ª mens.</t>
  </si>
  <si>
    <t>20ª mens.</t>
  </si>
  <si>
    <t>21ª mens.</t>
  </si>
  <si>
    <t>22ª mens.</t>
  </si>
  <si>
    <t>23ª mens.</t>
  </si>
  <si>
    <t>24ª mens.</t>
  </si>
  <si>
    <t>25ª mens.</t>
  </si>
  <si>
    <t>26ª mens.</t>
  </si>
  <si>
    <t>27ª mens.</t>
  </si>
  <si>
    <t>28ª mens.</t>
  </si>
  <si>
    <t>29ª mens.</t>
  </si>
  <si>
    <t>30ª mens.</t>
  </si>
  <si>
    <t>TOTAL sin IVA</t>
  </si>
  <si>
    <t>TOTAL con IVA</t>
  </si>
  <si>
    <t>Hasta 2016</t>
  </si>
  <si>
    <t>Pte. 2016:</t>
  </si>
  <si>
    <t>Ahorrado:</t>
  </si>
  <si>
    <t>Diferencia:</t>
  </si>
  <si>
    <t>Valor vivienda:</t>
  </si>
  <si>
    <t>% Banco:</t>
  </si>
  <si>
    <t>Máx. hipot.:</t>
  </si>
  <si>
    <t>Pagos adic.</t>
  </si>
  <si>
    <t>Ahorro por dif. IVA:</t>
  </si>
  <si>
    <t>Chequeo Ptmo.</t>
  </si>
  <si>
    <t>Nº Años</t>
  </si>
  <si>
    <t>Simulación préstamo  -   Sistema Francés</t>
  </si>
  <si>
    <t>Importe a solicitar</t>
  </si>
  <si>
    <t>(no modificar, se vuelca desde la pestaña "Pagos")</t>
  </si>
  <si>
    <t>% máx. banco:</t>
  </si>
  <si>
    <t>Cuota máx. mensual s/bco.</t>
  </si>
  <si>
    <t>Periodicidad (mensual=12)</t>
  </si>
  <si>
    <t>Pago</t>
  </si>
  <si>
    <t>Calendario de amortización:</t>
  </si>
  <si>
    <t>Mensualidad</t>
  </si>
  <si>
    <t>Amortización</t>
  </si>
  <si>
    <t>Intereses</t>
  </si>
  <si>
    <t>Total amortiz.</t>
  </si>
  <si>
    <t>Deuda pendiente</t>
  </si>
  <si>
    <t>M</t>
  </si>
  <si>
    <t>Total amortiz. Fin</t>
  </si>
  <si>
    <t>Deuda pte. Fin</t>
  </si>
  <si>
    <t>Estim. t/i anual:</t>
  </si>
  <si>
    <t>Estim. t/i mensual:</t>
  </si>
  <si>
    <t>Chequeo cuota</t>
  </si>
  <si>
    <t>(mín: 1; máx: 50)</t>
  </si>
  <si>
    <t>Garaje libre: IVA del 21% ¿?</t>
  </si>
  <si>
    <t>Gtos. registro, notariales, etc.</t>
  </si>
  <si>
    <t>ESTIMACIÓN</t>
  </si>
  <si>
    <t>Nómina bruta media:</t>
  </si>
  <si>
    <t>He metido un ejemplo, incluir la que corresponda</t>
  </si>
  <si>
    <t>ESTIMACIÓN, ajustar con datos personales</t>
  </si>
  <si>
    <t>Pte. Respuesta, cálculos como si el IVA a aplicar fuese el mismo a vivienda</t>
  </si>
  <si>
    <t>Modif.</t>
  </si>
</sst>
</file>

<file path=xl/styles.xml><?xml version="1.0" encoding="utf-8"?>
<styleSheet xmlns="http://schemas.openxmlformats.org/spreadsheetml/2006/main">
  <numFmts count="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,###,##0;\(###,###,##0\);\-"/>
    <numFmt numFmtId="165" formatCode="_-* #,##0\ &quot;€&quot;_-;\-* #,##0\ &quot;€&quot;_-;_-* &quot;-&quot;??\ &quot;€&quot;_-;_-@_-"/>
  </numFmts>
  <fonts count="23"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  <scheme val="minor"/>
    </font>
    <font>
      <b/>
      <u/>
      <sz val="11"/>
      <color theme="4" tint="-0.249977111117893"/>
      <name val="Calibri"/>
      <family val="2"/>
    </font>
    <font>
      <b/>
      <sz val="10"/>
      <color rgb="FFFF0000"/>
      <name val="Calibri"/>
      <family val="2"/>
    </font>
    <font>
      <b/>
      <vertAlign val="superscript"/>
      <sz val="10"/>
      <color theme="1"/>
      <name val="Calibri"/>
      <family val="2"/>
    </font>
    <font>
      <b/>
      <u/>
      <sz val="10"/>
      <color theme="4" tint="-0.249977111117893"/>
      <name val="Calibri"/>
      <family val="2"/>
    </font>
    <font>
      <i/>
      <sz val="10"/>
      <color theme="1"/>
      <name val="Calibri"/>
      <family val="2"/>
    </font>
    <font>
      <b/>
      <sz val="10"/>
      <color theme="4" tint="-0.249977111117893"/>
      <name val="Calibri"/>
      <family val="2"/>
    </font>
    <font>
      <b/>
      <sz val="10"/>
      <name val="Calibri"/>
      <family val="2"/>
    </font>
    <font>
      <sz val="9"/>
      <color theme="1"/>
      <name val="Calibri"/>
      <family val="2"/>
    </font>
    <font>
      <i/>
      <sz val="10"/>
      <color theme="4" tint="-0.249977111117893"/>
      <name val="Calibri"/>
      <family val="2"/>
    </font>
    <font>
      <b/>
      <sz val="10"/>
      <color theme="9" tint="-0.249977111117893"/>
      <name val="Calibri"/>
      <family val="2"/>
    </font>
    <font>
      <sz val="10"/>
      <color theme="4" tint="0.79998168889431442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4" tint="-0.249977111117893"/>
      <name val="Calibri"/>
      <family val="2"/>
    </font>
    <font>
      <i/>
      <sz val="9"/>
      <color rgb="FFFF0000"/>
      <name val="Calibri"/>
      <family val="2"/>
    </font>
    <font>
      <i/>
      <sz val="10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darkUp">
        <fgColor theme="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lightUp">
        <fgColor theme="2" tint="-9.9948118533890809E-2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5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164" fontId="2" fillId="0" borderId="2" xfId="0" applyNumberFormat="1" applyFont="1" applyBorder="1" applyAlignment="1">
      <alignment horizontal="right" indent="1"/>
    </xf>
    <xf numFmtId="164" fontId="2" fillId="0" borderId="4" xfId="0" applyNumberFormat="1" applyFont="1" applyBorder="1" applyAlignment="1">
      <alignment horizontal="right" indent="1"/>
    </xf>
    <xf numFmtId="164" fontId="2" fillId="0" borderId="5" xfId="0" applyNumberFormat="1" applyFont="1" applyBorder="1" applyAlignment="1">
      <alignment horizontal="right" indent="1"/>
    </xf>
    <xf numFmtId="164" fontId="2" fillId="0" borderId="6" xfId="0" applyNumberFormat="1" applyFont="1" applyBorder="1" applyAlignment="1">
      <alignment horizontal="right" indent="1"/>
    </xf>
    <xf numFmtId="164" fontId="2" fillId="0" borderId="10" xfId="0" applyNumberFormat="1" applyFont="1" applyBorder="1" applyAlignment="1">
      <alignment horizontal="right" indent="1"/>
    </xf>
    <xf numFmtId="164" fontId="2" fillId="0" borderId="13" xfId="0" applyNumberFormat="1" applyFont="1" applyBorder="1" applyAlignment="1">
      <alignment horizontal="right" indent="1"/>
    </xf>
    <xf numFmtId="164" fontId="2" fillId="0" borderId="6" xfId="0" applyNumberFormat="1" applyFont="1" applyFill="1" applyBorder="1" applyAlignment="1">
      <alignment horizontal="right" indent="1"/>
    </xf>
    <xf numFmtId="164" fontId="2" fillId="0" borderId="5" xfId="0" applyNumberFormat="1" applyFont="1" applyFill="1" applyBorder="1" applyAlignment="1">
      <alignment horizontal="right" indent="1"/>
    </xf>
    <xf numFmtId="0" fontId="0" fillId="0" borderId="0" xfId="0" applyBorder="1"/>
    <xf numFmtId="0" fontId="1" fillId="0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right" indent="1"/>
    </xf>
    <xf numFmtId="164" fontId="2" fillId="5" borderId="1" xfId="0" applyNumberFormat="1" applyFont="1" applyFill="1" applyBorder="1" applyAlignment="1">
      <alignment horizontal="right" indent="1"/>
    </xf>
    <xf numFmtId="164" fontId="2" fillId="5" borderId="14" xfId="0" applyNumberFormat="1" applyFont="1" applyFill="1" applyBorder="1" applyAlignment="1">
      <alignment horizontal="right" indent="1"/>
    </xf>
    <xf numFmtId="164" fontId="6" fillId="0" borderId="14" xfId="0" applyNumberFormat="1" applyFont="1" applyFill="1" applyBorder="1" applyAlignment="1">
      <alignment horizontal="right" indent="1"/>
    </xf>
    <xf numFmtId="164" fontId="6" fillId="0" borderId="8" xfId="0" applyNumberFormat="1" applyFont="1" applyFill="1" applyBorder="1" applyAlignment="1">
      <alignment horizontal="right" indent="1"/>
    </xf>
    <xf numFmtId="0" fontId="0" fillId="0" borderId="7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9" fontId="0" fillId="0" borderId="4" xfId="0" applyNumberFormat="1" applyBorder="1" applyAlignment="1">
      <alignment horizontal="center"/>
    </xf>
    <xf numFmtId="9" fontId="0" fillId="0" borderId="13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left" indent="1"/>
    </xf>
    <xf numFmtId="164" fontId="2" fillId="6" borderId="4" xfId="0" applyNumberFormat="1" applyFont="1" applyFill="1" applyBorder="1" applyAlignment="1">
      <alignment horizontal="right" indent="1"/>
    </xf>
    <xf numFmtId="9" fontId="0" fillId="6" borderId="4" xfId="0" applyNumberFormat="1" applyFill="1" applyBorder="1" applyAlignment="1">
      <alignment horizontal="center"/>
    </xf>
    <xf numFmtId="164" fontId="2" fillId="6" borderId="13" xfId="0" applyNumberFormat="1" applyFont="1" applyFill="1" applyBorder="1" applyAlignment="1">
      <alignment horizontal="right" indent="1"/>
    </xf>
    <xf numFmtId="9" fontId="0" fillId="6" borderId="13" xfId="0" applyNumberFormat="1" applyFill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7" fillId="0" borderId="0" xfId="0" applyFont="1" applyAlignment="1">
      <alignment horizontal="left"/>
    </xf>
    <xf numFmtId="9" fontId="0" fillId="6" borderId="5" xfId="0" applyNumberFormat="1" applyFill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164" fontId="6" fillId="0" borderId="7" xfId="0" applyNumberFormat="1" applyFont="1" applyFill="1" applyBorder="1" applyAlignment="1">
      <alignment horizontal="right" indent="1"/>
    </xf>
    <xf numFmtId="9" fontId="1" fillId="0" borderId="14" xfId="0" applyNumberFormat="1" applyFont="1" applyBorder="1" applyAlignment="1">
      <alignment horizontal="center"/>
    </xf>
    <xf numFmtId="9" fontId="0" fillId="9" borderId="4" xfId="0" applyNumberFormat="1" applyFill="1" applyBorder="1" applyAlignment="1">
      <alignment horizontal="center"/>
    </xf>
    <xf numFmtId="164" fontId="6" fillId="9" borderId="14" xfId="0" applyNumberFormat="1" applyFont="1" applyFill="1" applyBorder="1" applyAlignment="1">
      <alignment horizontal="right" indent="1"/>
    </xf>
    <xf numFmtId="0" fontId="4" fillId="0" borderId="0" xfId="0" applyFont="1"/>
    <xf numFmtId="0" fontId="8" fillId="0" borderId="0" xfId="0" applyFont="1" applyAlignment="1">
      <alignment horizontal="center" vertical="center"/>
    </xf>
    <xf numFmtId="8" fontId="0" fillId="0" borderId="0" xfId="0" applyNumberFormat="1"/>
    <xf numFmtId="0" fontId="0" fillId="0" borderId="2" xfId="0" applyBorder="1" applyAlignment="1">
      <alignment horizontal="left" indent="1"/>
    </xf>
    <xf numFmtId="6" fontId="0" fillId="0" borderId="4" xfId="0" applyNumberFormat="1" applyFont="1" applyBorder="1" applyAlignment="1">
      <alignment horizontal="center"/>
    </xf>
    <xf numFmtId="6" fontId="0" fillId="0" borderId="13" xfId="0" applyNumberFormat="1" applyFont="1" applyBorder="1" applyAlignment="1">
      <alignment horizontal="center"/>
    </xf>
    <xf numFmtId="6" fontId="1" fillId="0" borderId="4" xfId="0" applyNumberFormat="1" applyFont="1" applyBorder="1" applyAlignment="1">
      <alignment horizontal="center"/>
    </xf>
    <xf numFmtId="6" fontId="1" fillId="0" borderId="13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1" fillId="0" borderId="0" xfId="0" applyFont="1"/>
    <xf numFmtId="6" fontId="0" fillId="0" borderId="1" xfId="0" applyNumberFormat="1" applyBorder="1" applyAlignment="1">
      <alignment horizontal="center"/>
    </xf>
    <xf numFmtId="6" fontId="1" fillId="5" borderId="15" xfId="0" applyNumberFormat="1" applyFont="1" applyFill="1" applyBorder="1" applyAlignment="1">
      <alignment horizontal="center" vertical="center"/>
    </xf>
    <xf numFmtId="0" fontId="5" fillId="0" borderId="0" xfId="0" applyFont="1" applyProtection="1">
      <protection locked="0"/>
    </xf>
    <xf numFmtId="0" fontId="12" fillId="0" borderId="0" xfId="0" applyFont="1" applyAlignment="1">
      <alignment horizontal="left"/>
    </xf>
    <xf numFmtId="0" fontId="13" fillId="5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0" fontId="14" fillId="0" borderId="7" xfId="0" applyFont="1" applyBorder="1" applyAlignment="1">
      <alignment horizontal="center"/>
    </xf>
    <xf numFmtId="14" fontId="14" fillId="0" borderId="14" xfId="0" applyNumberFormat="1" applyFont="1" applyBorder="1" applyAlignment="1">
      <alignment horizontal="left"/>
    </xf>
    <xf numFmtId="0" fontId="15" fillId="0" borderId="0" xfId="0" applyFont="1" applyAlignment="1">
      <alignment horizontal="right"/>
    </xf>
    <xf numFmtId="0" fontId="16" fillId="0" borderId="16" xfId="0" applyFont="1" applyBorder="1" applyAlignment="1">
      <alignment horizontal="left"/>
    </xf>
    <xf numFmtId="0" fontId="0" fillId="0" borderId="16" xfId="0" applyBorder="1"/>
    <xf numFmtId="0" fontId="16" fillId="0" borderId="0" xfId="0" applyFont="1" applyBorder="1" applyAlignment="1">
      <alignment horizontal="left"/>
    </xf>
    <xf numFmtId="0" fontId="13" fillId="3" borderId="20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0" fillId="0" borderId="0" xfId="0" applyAlignment="1">
      <alignment horizontal="left" indent="3"/>
    </xf>
    <xf numFmtId="165" fontId="0" fillId="0" borderId="1" xfId="0" applyNumberFormat="1" applyBorder="1"/>
    <xf numFmtId="0" fontId="13" fillId="0" borderId="0" xfId="0" applyFont="1" applyFill="1" applyBorder="1" applyAlignment="1">
      <alignment horizontal="center" vertical="top" wrapText="1"/>
    </xf>
    <xf numFmtId="9" fontId="0" fillId="0" borderId="0" xfId="0" applyNumberFormat="1" applyFill="1" applyBorder="1" applyAlignment="1">
      <alignment horizontal="center"/>
    </xf>
    <xf numFmtId="165" fontId="1" fillId="0" borderId="0" xfId="0" applyNumberFormat="1" applyFont="1" applyFill="1" applyBorder="1"/>
    <xf numFmtId="165" fontId="0" fillId="11" borderId="1" xfId="0" applyNumberFormat="1" applyFill="1" applyBorder="1" applyAlignment="1">
      <alignment horizontal="left" indent="1"/>
    </xf>
    <xf numFmtId="0" fontId="17" fillId="10" borderId="7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165" fontId="1" fillId="4" borderId="1" xfId="0" applyNumberFormat="1" applyFont="1" applyFill="1" applyBorder="1"/>
    <xf numFmtId="0" fontId="19" fillId="4" borderId="7" xfId="0" applyFont="1" applyFill="1" applyBorder="1" applyAlignment="1">
      <alignment horizontal="center" vertical="center"/>
    </xf>
    <xf numFmtId="6" fontId="1" fillId="4" borderId="14" xfId="0" applyNumberFormat="1" applyFont="1" applyFill="1" applyBorder="1"/>
    <xf numFmtId="0" fontId="1" fillId="3" borderId="7" xfId="0" applyFont="1" applyFill="1" applyBorder="1" applyAlignment="1">
      <alignment horizontal="center"/>
    </xf>
    <xf numFmtId="165" fontId="1" fillId="3" borderId="14" xfId="0" applyNumberFormat="1" applyFont="1" applyFill="1" applyBorder="1"/>
    <xf numFmtId="0" fontId="0" fillId="5" borderId="2" xfId="0" applyFill="1" applyBorder="1" applyAlignment="1">
      <alignment horizontal="center"/>
    </xf>
    <xf numFmtId="165" fontId="0" fillId="5" borderId="4" xfId="0" applyNumberFormat="1" applyFill="1" applyBorder="1"/>
    <xf numFmtId="0" fontId="0" fillId="5" borderId="6" xfId="0" applyFill="1" applyBorder="1" applyAlignment="1">
      <alignment horizontal="center"/>
    </xf>
    <xf numFmtId="165" fontId="0" fillId="5" borderId="1" xfId="0" applyNumberFormat="1" applyFill="1" applyBorder="1"/>
    <xf numFmtId="165" fontId="0" fillId="5" borderId="1" xfId="0" applyNumberFormat="1" applyFill="1" applyBorder="1" applyAlignment="1">
      <alignment horizontal="left" indent="1"/>
    </xf>
    <xf numFmtId="6" fontId="0" fillId="5" borderId="4" xfId="0" applyNumberFormat="1" applyFill="1" applyBorder="1"/>
    <xf numFmtId="0" fontId="18" fillId="5" borderId="4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 indent="1"/>
    </xf>
    <xf numFmtId="9" fontId="0" fillId="0" borderId="1" xfId="0" applyNumberFormat="1" applyFill="1" applyBorder="1" applyAlignment="1">
      <alignment horizontal="center"/>
    </xf>
    <xf numFmtId="165" fontId="6" fillId="0" borderId="1" xfId="1" applyNumberFormat="1" applyFont="1" applyFill="1" applyBorder="1" applyAlignment="1">
      <alignment horizontal="right" indent="1"/>
    </xf>
    <xf numFmtId="17" fontId="0" fillId="0" borderId="17" xfId="0" applyNumberFormat="1" applyFill="1" applyBorder="1" applyAlignment="1">
      <alignment horizontal="center"/>
    </xf>
    <xf numFmtId="165" fontId="2" fillId="0" borderId="17" xfId="1" applyNumberFormat="1" applyFont="1" applyFill="1" applyBorder="1" applyAlignment="1">
      <alignment horizontal="right" indent="1"/>
    </xf>
    <xf numFmtId="9" fontId="0" fillId="0" borderId="17" xfId="0" applyNumberForma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right" indent="1"/>
    </xf>
    <xf numFmtId="17" fontId="0" fillId="0" borderId="18" xfId="0" applyNumberFormat="1" applyFill="1" applyBorder="1" applyAlignment="1">
      <alignment horizontal="center"/>
    </xf>
    <xf numFmtId="165" fontId="2" fillId="0" borderId="18" xfId="1" applyNumberFormat="1" applyFont="1" applyFill="1" applyBorder="1" applyAlignment="1">
      <alignment horizontal="right" indent="1"/>
    </xf>
    <xf numFmtId="9" fontId="0" fillId="0" borderId="18" xfId="0" applyNumberFormat="1" applyFill="1" applyBorder="1" applyAlignment="1">
      <alignment horizontal="center"/>
    </xf>
    <xf numFmtId="165" fontId="6" fillId="0" borderId="18" xfId="1" applyNumberFormat="1" applyFont="1" applyFill="1" applyBorder="1" applyAlignment="1">
      <alignment horizontal="right" indent="1"/>
    </xf>
    <xf numFmtId="165" fontId="2" fillId="0" borderId="23" xfId="1" applyNumberFormat="1" applyFont="1" applyFill="1" applyBorder="1" applyAlignment="1">
      <alignment horizontal="right" indent="1"/>
    </xf>
    <xf numFmtId="9" fontId="0" fillId="0" borderId="23" xfId="0" applyNumberFormat="1" applyFill="1" applyBorder="1" applyAlignment="1">
      <alignment horizontal="center"/>
    </xf>
    <xf numFmtId="165" fontId="6" fillId="0" borderId="23" xfId="1" applyNumberFormat="1" applyFont="1" applyFill="1" applyBorder="1" applyAlignment="1">
      <alignment horizontal="right" indent="1"/>
    </xf>
    <xf numFmtId="17" fontId="0" fillId="0" borderId="19" xfId="0" applyNumberFormat="1" applyFill="1" applyBorder="1" applyAlignment="1">
      <alignment horizontal="center"/>
    </xf>
    <xf numFmtId="165" fontId="2" fillId="0" borderId="19" xfId="1" applyNumberFormat="1" applyFont="1" applyFill="1" applyBorder="1" applyAlignment="1">
      <alignment horizontal="right" indent="1"/>
    </xf>
    <xf numFmtId="9" fontId="0" fillId="0" borderId="19" xfId="0" applyNumberFormat="1" applyFill="1" applyBorder="1" applyAlignment="1">
      <alignment horizontal="center"/>
    </xf>
    <xf numFmtId="165" fontId="6" fillId="0" borderId="19" xfId="1" applyNumberFormat="1" applyFont="1" applyFill="1" applyBorder="1" applyAlignment="1">
      <alignment horizontal="right" indent="1"/>
    </xf>
    <xf numFmtId="165" fontId="0" fillId="0" borderId="1" xfId="0" applyNumberFormat="1" applyFont="1" applyFill="1" applyBorder="1"/>
    <xf numFmtId="165" fontId="1" fillId="0" borderId="14" xfId="0" applyNumberFormat="1" applyFont="1" applyFill="1" applyBorder="1"/>
    <xf numFmtId="17" fontId="0" fillId="0" borderId="0" xfId="0" applyNumberForma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right" indent="1"/>
    </xf>
    <xf numFmtId="165" fontId="6" fillId="0" borderId="0" xfId="1" applyNumberFormat="1" applyFont="1" applyFill="1" applyBorder="1" applyAlignment="1">
      <alignment horizontal="right" indent="1"/>
    </xf>
    <xf numFmtId="0" fontId="13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top" wrapText="1"/>
    </xf>
    <xf numFmtId="165" fontId="0" fillId="0" borderId="0" xfId="0" applyNumberFormat="1" applyFill="1" applyBorder="1"/>
    <xf numFmtId="0" fontId="13" fillId="12" borderId="1" xfId="0" applyFont="1" applyFill="1" applyBorder="1" applyAlignment="1">
      <alignment horizontal="center"/>
    </xf>
    <xf numFmtId="165" fontId="6" fillId="8" borderId="1" xfId="1" applyNumberFormat="1" applyFont="1" applyFill="1" applyBorder="1" applyAlignment="1">
      <alignment horizontal="right" indent="1"/>
    </xf>
    <xf numFmtId="17" fontId="0" fillId="13" borderId="1" xfId="0" applyNumberFormat="1" applyFill="1" applyBorder="1" applyAlignment="1">
      <alignment horizontal="center"/>
    </xf>
    <xf numFmtId="9" fontId="0" fillId="8" borderId="1" xfId="0" applyNumberFormat="1" applyFill="1" applyBorder="1" applyAlignment="1">
      <alignment horizontal="center"/>
    </xf>
    <xf numFmtId="0" fontId="20" fillId="0" borderId="16" xfId="0" applyFont="1" applyBorder="1" applyAlignment="1">
      <alignment horizontal="left"/>
    </xf>
    <xf numFmtId="8" fontId="0" fillId="5" borderId="14" xfId="0" applyNumberFormat="1" applyFont="1" applyFill="1" applyBorder="1"/>
    <xf numFmtId="0" fontId="21" fillId="0" borderId="0" xfId="0" applyFont="1"/>
    <xf numFmtId="6" fontId="0" fillId="5" borderId="14" xfId="0" applyNumberForma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19" fillId="4" borderId="2" xfId="0" applyFont="1" applyFill="1" applyBorder="1" applyAlignment="1">
      <alignment horizontal="left" vertical="center" indent="1"/>
    </xf>
    <xf numFmtId="0" fontId="19" fillId="4" borderId="10" xfId="0" applyFont="1" applyFill="1" applyBorder="1" applyAlignment="1">
      <alignment horizontal="left" vertical="center" indent="1"/>
    </xf>
    <xf numFmtId="8" fontId="0" fillId="0" borderId="9" xfId="0" applyNumberFormat="1" applyBorder="1"/>
    <xf numFmtId="0" fontId="19" fillId="4" borderId="6" xfId="0" applyFont="1" applyFill="1" applyBorder="1" applyAlignment="1">
      <alignment horizontal="left" vertical="center" indent="1"/>
    </xf>
    <xf numFmtId="8" fontId="0" fillId="0" borderId="26" xfId="0" applyNumberFormat="1" applyBorder="1"/>
    <xf numFmtId="8" fontId="0" fillId="0" borderId="11" xfId="0" applyNumberFormat="1" applyBorder="1"/>
    <xf numFmtId="10" fontId="0" fillId="0" borderId="1" xfId="0" applyNumberFormat="1" applyBorder="1" applyAlignment="1">
      <alignment horizontal="center"/>
    </xf>
    <xf numFmtId="0" fontId="19" fillId="4" borderId="8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8" fontId="1" fillId="3" borderId="7" xfId="0" applyNumberFormat="1" applyFont="1" applyFill="1" applyBorder="1" applyAlignment="1">
      <alignment horizontal="center"/>
    </xf>
    <xf numFmtId="8" fontId="0" fillId="5" borderId="14" xfId="0" applyNumberFormat="1" applyFill="1" applyBorder="1"/>
    <xf numFmtId="164" fontId="6" fillId="0" borderId="0" xfId="0" applyNumberFormat="1" applyFont="1" applyFill="1" applyAlignment="1">
      <alignment horizontal="right" indent="1"/>
    </xf>
    <xf numFmtId="0" fontId="8" fillId="0" borderId="0" xfId="0" applyFont="1"/>
    <xf numFmtId="0" fontId="22" fillId="0" borderId="0" xfId="0" applyFont="1" applyAlignment="1">
      <alignment horizontal="right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6" fontId="1" fillId="8" borderId="7" xfId="0" applyNumberFormat="1" applyFont="1" applyFill="1" applyBorder="1" applyAlignment="1">
      <alignment horizontal="center" vertical="center" wrapText="1"/>
    </xf>
    <xf numFmtId="6" fontId="1" fillId="8" borderId="14" xfId="0" applyNumberFormat="1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top" wrapText="1"/>
    </xf>
    <xf numFmtId="0" fontId="13" fillId="5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8" xfId="0" applyFont="1" applyFill="1" applyBorder="1" applyAlignment="1">
      <alignment horizontal="center" vertical="top" wrapText="1"/>
    </xf>
    <xf numFmtId="0" fontId="13" fillId="3" borderId="14" xfId="0" applyFont="1" applyFill="1" applyBorder="1" applyAlignment="1">
      <alignment horizontal="center" vertical="top" wrapText="1"/>
    </xf>
    <xf numFmtId="0" fontId="1" fillId="3" borderId="24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 indent="1"/>
    </xf>
    <xf numFmtId="0" fontId="1" fillId="3" borderId="14" xfId="0" applyFont="1" applyFill="1" applyBorder="1" applyAlignment="1">
      <alignment horizontal="left" vertical="top" wrapText="1" indent="1"/>
    </xf>
    <xf numFmtId="0" fontId="1" fillId="4" borderId="7" xfId="0" applyFont="1" applyFill="1" applyBorder="1" applyAlignment="1">
      <alignment horizontal="left" vertical="top" wrapText="1" indent="1"/>
    </xf>
    <xf numFmtId="0" fontId="1" fillId="4" borderId="14" xfId="0" applyFont="1" applyFill="1" applyBorder="1" applyAlignment="1">
      <alignment horizontal="left" vertical="top" wrapText="1" indent="1"/>
    </xf>
    <xf numFmtId="0" fontId="5" fillId="0" borderId="0" xfId="0" applyFont="1"/>
  </cellXfs>
  <cellStyles count="2">
    <cellStyle name="Moneda" xfId="1" builtinId="4"/>
    <cellStyle name="Normal" xfId="0" builtinId="0"/>
  </cellStyles>
  <dxfs count="4">
    <dxf>
      <font>
        <b/>
        <i val="0"/>
        <color rgb="FF379820"/>
      </font>
      <fill>
        <patternFill>
          <bgColor rgb="FFF7FCF2"/>
        </patternFill>
      </fill>
    </dxf>
    <dxf>
      <font>
        <b/>
        <i val="0"/>
        <color rgb="FFCC0000"/>
      </font>
      <fill>
        <patternFill>
          <bgColor rgb="FFF9EEED"/>
        </patternFill>
      </fill>
    </dxf>
    <dxf>
      <font>
        <b/>
        <i val="0"/>
        <color rgb="FF379820"/>
      </font>
      <fill>
        <patternFill>
          <bgColor rgb="FFF7FCF2"/>
        </patternFill>
      </fill>
    </dxf>
    <dxf>
      <font>
        <b/>
        <i val="0"/>
        <color rgb="FFCC0000"/>
      </font>
      <fill>
        <patternFill>
          <bgColor rgb="FFF9EEED"/>
        </patternFill>
      </fill>
    </dxf>
  </dxfs>
  <tableStyles count="0" defaultTableStyle="TableStyleMedium9" defaultPivotStyle="PivotStyleLight16"/>
  <colors>
    <mruColors>
      <color rgb="FF379820"/>
      <color rgb="FFF9EEED"/>
      <color rgb="FFF7FCF2"/>
      <color rgb="FFEDF7E1"/>
      <color rgb="FF76B531"/>
      <color rgb="FFDCF0C6"/>
      <color rgb="FFF4F3EC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12"/>
  <sheetViews>
    <sheetView showGridLines="0" workbookViewId="0">
      <selection activeCell="B14" sqref="B14"/>
    </sheetView>
  </sheetViews>
  <sheetFormatPr baseColWidth="10" defaultRowHeight="12.75"/>
  <cols>
    <col min="1" max="1" width="3.28515625" customWidth="1"/>
    <col min="2" max="2" width="16.140625" customWidth="1"/>
    <col min="3" max="3" width="7.7109375" customWidth="1"/>
    <col min="4" max="4" width="8" customWidth="1"/>
    <col min="5" max="5" width="7" customWidth="1"/>
    <col min="6" max="6" width="9" customWidth="1"/>
    <col min="7" max="7" width="7.28515625" customWidth="1"/>
    <col min="8" max="8" width="1.140625" customWidth="1"/>
    <col min="9" max="9" width="7.42578125" customWidth="1"/>
    <col min="10" max="11" width="8.7109375" customWidth="1"/>
    <col min="12" max="12" width="9.28515625" customWidth="1"/>
    <col min="13" max="13" width="6.7109375" customWidth="1"/>
    <col min="14" max="14" width="2" customWidth="1"/>
    <col min="15" max="15" width="6" customWidth="1"/>
    <col min="16" max="16" width="9.7109375" customWidth="1"/>
    <col min="17" max="17" width="8.42578125" customWidth="1"/>
    <col min="18" max="18" width="8.28515625" customWidth="1"/>
    <col min="19" max="19" width="7.140625" customWidth="1"/>
    <col min="20" max="20" width="1.5703125" customWidth="1"/>
    <col min="21" max="21" width="7.85546875" customWidth="1"/>
    <col min="22" max="22" width="9.28515625" customWidth="1"/>
    <col min="23" max="23" width="8.5703125" customWidth="1"/>
  </cols>
  <sheetData>
    <row r="2" spans="2:23" ht="15">
      <c r="B2" s="35" t="s">
        <v>12</v>
      </c>
      <c r="G2" s="34">
        <f ca="1">RANDBETWEEN(1,4)</f>
        <v>2</v>
      </c>
    </row>
    <row r="4" spans="2:23">
      <c r="B4" s="4" t="s">
        <v>13</v>
      </c>
      <c r="I4" s="4" t="s">
        <v>14</v>
      </c>
      <c r="O4" s="4" t="s">
        <v>15</v>
      </c>
    </row>
    <row r="5" spans="2:23">
      <c r="B5" s="4"/>
    </row>
    <row r="6" spans="2:23">
      <c r="C6" s="15" t="s">
        <v>16</v>
      </c>
      <c r="D6" s="16" t="s">
        <v>1</v>
      </c>
      <c r="E6" s="16" t="s">
        <v>2</v>
      </c>
      <c r="F6" s="141" t="s">
        <v>7</v>
      </c>
      <c r="G6" s="141" t="s">
        <v>8</v>
      </c>
      <c r="I6" s="15" t="s">
        <v>16</v>
      </c>
      <c r="J6" s="16" t="s">
        <v>1</v>
      </c>
      <c r="K6" s="16" t="s">
        <v>2</v>
      </c>
      <c r="L6" s="141" t="s">
        <v>7</v>
      </c>
      <c r="M6" s="141" t="s">
        <v>8</v>
      </c>
      <c r="O6" s="15" t="s">
        <v>16</v>
      </c>
      <c r="P6" s="16" t="s">
        <v>1</v>
      </c>
      <c r="Q6" s="16" t="s">
        <v>2</v>
      </c>
      <c r="R6" s="141" t="s">
        <v>7</v>
      </c>
      <c r="S6" s="141" t="s">
        <v>8</v>
      </c>
      <c r="U6" s="141" t="s">
        <v>17</v>
      </c>
      <c r="V6" s="141" t="s">
        <v>7</v>
      </c>
      <c r="W6" s="141" t="s">
        <v>8</v>
      </c>
    </row>
    <row r="7" spans="2:23">
      <c r="B7" s="22" t="s">
        <v>4</v>
      </c>
      <c r="C7" s="17">
        <v>8</v>
      </c>
      <c r="D7" s="18">
        <v>8</v>
      </c>
      <c r="E7" s="19">
        <v>24</v>
      </c>
      <c r="F7" s="142"/>
      <c r="G7" s="142"/>
      <c r="I7" s="17">
        <v>8</v>
      </c>
      <c r="J7" s="18">
        <v>8</v>
      </c>
      <c r="K7" s="19">
        <v>24</v>
      </c>
      <c r="L7" s="142"/>
      <c r="M7" s="142"/>
      <c r="O7" s="17">
        <v>8</v>
      </c>
      <c r="P7" s="18">
        <v>8</v>
      </c>
      <c r="Q7" s="19">
        <v>24</v>
      </c>
      <c r="R7" s="142"/>
      <c r="S7" s="142"/>
      <c r="U7" s="142"/>
      <c r="V7" s="142"/>
      <c r="W7" s="142"/>
    </row>
    <row r="8" spans="2:23">
      <c r="B8" s="23" t="s">
        <v>5</v>
      </c>
      <c r="C8" s="11">
        <v>2</v>
      </c>
      <c r="D8" s="12">
        <v>2</v>
      </c>
      <c r="E8" s="7">
        <v>1</v>
      </c>
      <c r="F8" s="29"/>
      <c r="G8" s="30"/>
      <c r="I8" s="29"/>
      <c r="J8" s="29"/>
      <c r="K8" s="29"/>
      <c r="L8" s="29"/>
      <c r="M8" s="30"/>
      <c r="O8" s="29"/>
      <c r="P8" s="29"/>
      <c r="Q8" s="29"/>
      <c r="R8" s="29"/>
      <c r="S8" s="30"/>
      <c r="U8" s="29"/>
      <c r="V8" s="29"/>
      <c r="W8" s="30"/>
    </row>
    <row r="9" spans="2:23">
      <c r="B9" s="24" t="s">
        <v>6</v>
      </c>
      <c r="C9" s="9">
        <v>1</v>
      </c>
      <c r="D9" s="10">
        <v>1</v>
      </c>
      <c r="E9" s="10">
        <v>3</v>
      </c>
      <c r="F9" s="31"/>
      <c r="G9" s="32"/>
      <c r="I9" s="31"/>
      <c r="J9" s="31"/>
      <c r="K9" s="31"/>
      <c r="L9" s="31"/>
      <c r="M9" s="32"/>
      <c r="O9" s="31"/>
      <c r="P9" s="31"/>
      <c r="Q9" s="31"/>
      <c r="R9" s="31"/>
      <c r="S9" s="36"/>
      <c r="U9" s="31"/>
      <c r="V9" s="31"/>
      <c r="W9" s="36"/>
    </row>
    <row r="10" spans="2:23">
      <c r="B10" s="23" t="s">
        <v>9</v>
      </c>
      <c r="C10" s="11">
        <f>C7*C8</f>
        <v>16</v>
      </c>
      <c r="D10" s="12">
        <f t="shared" ref="D10:E10" si="0">D7*D8</f>
        <v>16</v>
      </c>
      <c r="E10" s="7">
        <f t="shared" si="0"/>
        <v>24</v>
      </c>
      <c r="F10" s="6">
        <f t="shared" ref="F10:F11" si="1">SUM(C10:E10)</f>
        <v>56</v>
      </c>
      <c r="G10" s="25">
        <f>F10/$F$12</f>
        <v>0.3888888888888889</v>
      </c>
      <c r="I10" s="11">
        <v>14</v>
      </c>
      <c r="J10" s="12">
        <v>14</v>
      </c>
      <c r="K10" s="7">
        <v>21</v>
      </c>
      <c r="L10" s="6">
        <f t="shared" ref="L10:L11" si="2">SUM(I10:K10)</f>
        <v>49</v>
      </c>
      <c r="M10" s="25">
        <f>L10/$L$12</f>
        <v>0.3888888888888889</v>
      </c>
      <c r="O10" s="11">
        <f t="shared" ref="O10:Q11" si="3">C10-I10</f>
        <v>2</v>
      </c>
      <c r="P10" s="12">
        <f t="shared" si="3"/>
        <v>2</v>
      </c>
      <c r="Q10" s="7">
        <f t="shared" si="3"/>
        <v>3</v>
      </c>
      <c r="R10" s="5">
        <f>SUM(O10:Q10)</f>
        <v>7</v>
      </c>
      <c r="S10" s="25">
        <f>+R10/$R$12</f>
        <v>0.3888888888888889</v>
      </c>
      <c r="U10" s="5">
        <v>0</v>
      </c>
      <c r="V10" s="5">
        <f>L10-U10</f>
        <v>49</v>
      </c>
      <c r="W10" s="40">
        <f>V10/$V$12</f>
        <v>0.40833333333333333</v>
      </c>
    </row>
    <row r="11" spans="2:23">
      <c r="B11" s="24" t="s">
        <v>10</v>
      </c>
      <c r="C11" s="9">
        <f>C7*C9</f>
        <v>8</v>
      </c>
      <c r="D11" s="10">
        <f t="shared" ref="D11:E11" si="4">D7*D9</f>
        <v>8</v>
      </c>
      <c r="E11" s="10">
        <f t="shared" si="4"/>
        <v>72</v>
      </c>
      <c r="F11" s="10">
        <f t="shared" si="1"/>
        <v>88</v>
      </c>
      <c r="G11" s="26">
        <f>F11/$F$12</f>
        <v>0.61111111111111116</v>
      </c>
      <c r="I11" s="9">
        <v>7</v>
      </c>
      <c r="J11" s="10">
        <v>7</v>
      </c>
      <c r="K11" s="10">
        <v>63</v>
      </c>
      <c r="L11" s="10">
        <f t="shared" si="2"/>
        <v>77</v>
      </c>
      <c r="M11" s="26">
        <f t="shared" ref="M11:M12" si="5">L11/$L$12</f>
        <v>0.61111111111111116</v>
      </c>
      <c r="O11" s="8">
        <f t="shared" si="3"/>
        <v>1</v>
      </c>
      <c r="P11" s="7">
        <f t="shared" si="3"/>
        <v>1</v>
      </c>
      <c r="Q11" s="7">
        <f t="shared" si="3"/>
        <v>9</v>
      </c>
      <c r="R11" s="8">
        <f>SUM(O11:Q11)</f>
        <v>11</v>
      </c>
      <c r="S11" s="37">
        <f t="shared" ref="S11:S12" si="6">+R11/$R$12</f>
        <v>0.61111111111111116</v>
      </c>
      <c r="U11" s="8">
        <v>6</v>
      </c>
      <c r="V11" s="8">
        <f>L11-U11</f>
        <v>71</v>
      </c>
      <c r="W11" s="37">
        <f t="shared" ref="W11:W12" si="7">V11/$V$12</f>
        <v>0.59166666666666667</v>
      </c>
    </row>
    <row r="12" spans="2:23">
      <c r="B12" s="14" t="s">
        <v>11</v>
      </c>
      <c r="C12" s="21">
        <f>C10+C11</f>
        <v>24</v>
      </c>
      <c r="D12" s="21">
        <f t="shared" ref="D12:E12" si="8">D10+D11</f>
        <v>24</v>
      </c>
      <c r="E12" s="21">
        <f t="shared" si="8"/>
        <v>96</v>
      </c>
      <c r="F12" s="20">
        <f>SUM(C12:E12)</f>
        <v>144</v>
      </c>
      <c r="G12" s="33">
        <f>F12/$F$12</f>
        <v>1</v>
      </c>
      <c r="I12" s="38">
        <f>I10+I11</f>
        <v>21</v>
      </c>
      <c r="J12" s="21">
        <f t="shared" ref="J12" si="9">J10+J11</f>
        <v>21</v>
      </c>
      <c r="K12" s="21">
        <f t="shared" ref="K12" si="10">K10+K11</f>
        <v>84</v>
      </c>
      <c r="L12" s="41">
        <f>SUM(I12:K12)</f>
        <v>126</v>
      </c>
      <c r="M12" s="33">
        <f t="shared" si="5"/>
        <v>1</v>
      </c>
      <c r="O12" s="38">
        <f>O10+O11</f>
        <v>3</v>
      </c>
      <c r="P12" s="21">
        <f>P10+P11</f>
        <v>3</v>
      </c>
      <c r="Q12" s="21">
        <f>Q10+Q11</f>
        <v>12</v>
      </c>
      <c r="R12" s="20">
        <f>SUM(O12:Q12)</f>
        <v>18</v>
      </c>
      <c r="S12" s="33">
        <f t="shared" si="6"/>
        <v>1</v>
      </c>
      <c r="U12" s="38">
        <f>SUM(U10:U11)</f>
        <v>6</v>
      </c>
      <c r="V12" s="21">
        <f>SUM(V10:V11)</f>
        <v>120</v>
      </c>
      <c r="W12" s="39">
        <f t="shared" si="7"/>
        <v>1</v>
      </c>
    </row>
  </sheetData>
  <mergeCells count="9">
    <mergeCell ref="F6:F7"/>
    <mergeCell ref="G6:G7"/>
    <mergeCell ref="L6:L7"/>
    <mergeCell ref="M6:M7"/>
    <mergeCell ref="R6:R7"/>
    <mergeCell ref="S6:S7"/>
    <mergeCell ref="V6:V7"/>
    <mergeCell ref="W6:W7"/>
    <mergeCell ref="U6:U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/>
  <dimension ref="B1:S59"/>
  <sheetViews>
    <sheetView showGridLines="0" tabSelected="1" workbookViewId="0"/>
  </sheetViews>
  <sheetFormatPr baseColWidth="10" defaultRowHeight="12.75"/>
  <cols>
    <col min="2" max="2" width="7.42578125" customWidth="1"/>
    <col min="3" max="3" width="9.85546875" customWidth="1"/>
    <col min="5" max="5" width="11.140625" customWidth="1"/>
    <col min="6" max="6" width="6.85546875" customWidth="1"/>
    <col min="7" max="7" width="11" customWidth="1"/>
    <col min="8" max="8" width="12.28515625" bestFit="1" customWidth="1"/>
    <col min="9" max="9" width="12.5703125" customWidth="1"/>
    <col min="10" max="10" width="10.5703125" customWidth="1"/>
    <col min="13" max="13" width="9.28515625" customWidth="1"/>
    <col min="14" max="14" width="7.5703125" customWidth="1"/>
    <col min="15" max="15" width="8.5703125" customWidth="1"/>
    <col min="16" max="16" width="6.28515625" customWidth="1"/>
    <col min="17" max="18" width="4.7109375" customWidth="1"/>
    <col min="19" max="19" width="7.140625" customWidth="1"/>
  </cols>
  <sheetData>
    <row r="1" spans="2:19">
      <c r="N1" s="164" t="s">
        <v>33</v>
      </c>
    </row>
    <row r="2" spans="2:19">
      <c r="B2" s="50" t="s">
        <v>24</v>
      </c>
      <c r="N2" s="164" t="s">
        <v>32</v>
      </c>
    </row>
    <row r="3" spans="2:19">
      <c r="K3" s="3" t="s">
        <v>34</v>
      </c>
      <c r="L3" s="3" t="s">
        <v>34</v>
      </c>
    </row>
    <row r="4" spans="2:19" ht="12.75" customHeight="1">
      <c r="C4" s="3" t="s">
        <v>20</v>
      </c>
      <c r="D4" s="3" t="s">
        <v>23</v>
      </c>
      <c r="E4" s="3" t="s">
        <v>22</v>
      </c>
      <c r="G4" s="3" t="s">
        <v>25</v>
      </c>
      <c r="H4" s="3" t="s">
        <v>26</v>
      </c>
      <c r="I4" s="3" t="s">
        <v>27</v>
      </c>
      <c r="K4" s="3" t="s">
        <v>33</v>
      </c>
      <c r="L4" s="3" t="s">
        <v>32</v>
      </c>
    </row>
    <row r="5" spans="2:19">
      <c r="B5" s="45" t="s">
        <v>19</v>
      </c>
      <c r="C5" s="48">
        <v>167113</v>
      </c>
      <c r="D5" s="46">
        <v>8000</v>
      </c>
      <c r="E5" s="48">
        <f>C5+D5</f>
        <v>175113</v>
      </c>
      <c r="G5" s="46">
        <v>1000</v>
      </c>
      <c r="H5" s="46">
        <v>10000</v>
      </c>
      <c r="I5" s="48">
        <f>SUM(G5:H5)</f>
        <v>11000</v>
      </c>
      <c r="K5" s="46">
        <f>C5-I5</f>
        <v>156113</v>
      </c>
      <c r="L5" s="46">
        <f>E5-I5</f>
        <v>164113</v>
      </c>
    </row>
    <row r="6" spans="2:19">
      <c r="B6" s="28" t="s">
        <v>18</v>
      </c>
      <c r="C6" s="49">
        <v>188708</v>
      </c>
      <c r="D6" s="47">
        <v>8000</v>
      </c>
      <c r="E6" s="49">
        <f>C6+D6</f>
        <v>196708</v>
      </c>
      <c r="G6" s="47">
        <v>1000</v>
      </c>
      <c r="H6" s="47">
        <v>10000</v>
      </c>
      <c r="I6" s="49">
        <f>SUM(G6:H6)</f>
        <v>11000</v>
      </c>
      <c r="K6" s="47">
        <f>C6-I6</f>
        <v>177708</v>
      </c>
      <c r="L6" s="47">
        <f>E6-I6</f>
        <v>185708</v>
      </c>
    </row>
    <row r="7" spans="2:19">
      <c r="C7" s="43" t="s">
        <v>21</v>
      </c>
    </row>
    <row r="8" spans="2:19" ht="4.5" customHeight="1">
      <c r="C8" s="43"/>
    </row>
    <row r="9" spans="2:19">
      <c r="B9" s="52" t="s">
        <v>28</v>
      </c>
      <c r="C9" s="43"/>
    </row>
    <row r="10" spans="2:19" ht="13.5" thickBot="1">
      <c r="D10" s="43"/>
      <c r="K10" s="62" t="s">
        <v>41</v>
      </c>
      <c r="L10" s="60" t="s">
        <v>40</v>
      </c>
      <c r="M10" s="61">
        <v>41274</v>
      </c>
      <c r="N10" s="59">
        <v>0.04</v>
      </c>
    </row>
    <row r="11" spans="2:19" ht="13.5" thickBot="1">
      <c r="C11" s="4" t="s">
        <v>30</v>
      </c>
      <c r="D11" s="43"/>
      <c r="E11" s="55">
        <v>2</v>
      </c>
      <c r="F11" s="158" t="s">
        <v>35</v>
      </c>
      <c r="G11" s="159"/>
      <c r="H11" s="54">
        <f>IF(AND(E11=1,E13=1),VLOOKUP("2 hab.",$B$5:$L$6,10,FALSE),IF(AND(E11=1,E13=2),VLOOKUP("2 hab.",$B$5:$L$6,11,FALSE),IF(AND(E11=2,E13=1),VLOOKUP("3 hab.",$B$5:$L$6,10,FALSE),VLOOKUP("3 hab.",$B$5:$L$6,11,FALSE))))</f>
        <v>185708</v>
      </c>
      <c r="L11" s="60" t="s">
        <v>42</v>
      </c>
      <c r="M11" s="61">
        <v>41275</v>
      </c>
      <c r="N11" s="59">
        <v>0.1</v>
      </c>
    </row>
    <row r="12" spans="2:19" ht="6.75" customHeight="1">
      <c r="D12" s="43"/>
      <c r="E12" s="55"/>
    </row>
    <row r="13" spans="2:19">
      <c r="C13" s="4" t="s">
        <v>31</v>
      </c>
      <c r="E13" s="55">
        <v>2</v>
      </c>
      <c r="L13" s="1" t="s">
        <v>108</v>
      </c>
      <c r="M13" s="1"/>
      <c r="N13" s="1"/>
      <c r="O13" s="143" t="s">
        <v>114</v>
      </c>
      <c r="P13" s="143"/>
      <c r="Q13" s="143"/>
      <c r="R13" s="143"/>
      <c r="S13" s="143"/>
    </row>
    <row r="14" spans="2:19">
      <c r="C14" s="43"/>
      <c r="O14" s="143"/>
      <c r="P14" s="143"/>
      <c r="Q14" s="143"/>
      <c r="R14" s="143"/>
      <c r="S14" s="143"/>
    </row>
    <row r="15" spans="2:19">
      <c r="B15" s="63" t="s">
        <v>36</v>
      </c>
      <c r="C15" s="6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</row>
    <row r="16" spans="2:19" ht="6.75" customHeight="1">
      <c r="C16" s="65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6">
      <c r="C17" s="56"/>
      <c r="D17" s="3" t="s">
        <v>37</v>
      </c>
      <c r="E17" s="3" t="s">
        <v>39</v>
      </c>
      <c r="F17" s="3" t="s">
        <v>38</v>
      </c>
      <c r="G17" s="3" t="s">
        <v>29</v>
      </c>
      <c r="J17" s="3" t="s">
        <v>77</v>
      </c>
      <c r="K17" s="3">
        <v>2016</v>
      </c>
      <c r="L17" s="3" t="s">
        <v>3</v>
      </c>
      <c r="N17" s="149" t="s">
        <v>85</v>
      </c>
      <c r="O17" s="149"/>
    </row>
    <row r="18" spans="2:16" ht="12.75" customHeight="1">
      <c r="C18" s="58" t="s">
        <v>43</v>
      </c>
      <c r="D18" s="90">
        <v>41122</v>
      </c>
      <c r="E18" s="91">
        <f>I5</f>
        <v>11000</v>
      </c>
      <c r="F18" s="92">
        <v>0</v>
      </c>
      <c r="G18" s="93">
        <f>IF(F18=0%,E18,E18*(1+F18))</f>
        <v>11000</v>
      </c>
      <c r="I18" s="75" t="s">
        <v>75</v>
      </c>
      <c r="J18" s="86">
        <f>SUM(E18:E53)</f>
        <v>48141.599999999948</v>
      </c>
      <c r="K18" s="74"/>
      <c r="L18" s="74"/>
      <c r="N18" s="150">
        <f>IF(D22&lt;$M$10,E22*($N$11-N10),"-")</f>
        <v>0</v>
      </c>
      <c r="O18" s="151"/>
    </row>
    <row r="19" spans="2:16" ht="5.25" customHeight="1">
      <c r="C19" s="56"/>
      <c r="D19" s="2"/>
      <c r="E19" s="2"/>
      <c r="F19" s="2"/>
      <c r="G19" s="2"/>
      <c r="I19" s="76"/>
      <c r="J19" s="69"/>
      <c r="K19" s="69"/>
    </row>
    <row r="20" spans="2:16" ht="12.75" customHeight="1">
      <c r="C20" s="58" t="s">
        <v>44</v>
      </c>
      <c r="D20" s="90">
        <v>41183</v>
      </c>
      <c r="E20" s="91">
        <f>10%*H11</f>
        <v>18570.8</v>
      </c>
      <c r="F20" s="92">
        <f>IF(D20&lt;$M$11,$N$10,$N$11)</f>
        <v>0.04</v>
      </c>
      <c r="G20" s="93">
        <f>IF(F20=0%,E20,E20*(1+F20))</f>
        <v>19313.632000000001</v>
      </c>
      <c r="I20" s="75" t="s">
        <v>76</v>
      </c>
      <c r="J20" s="85">
        <f>SUM(G18:G53)</f>
        <v>50667.228800000004</v>
      </c>
      <c r="K20" s="85">
        <f>G57</f>
        <v>183033.80480000007</v>
      </c>
      <c r="L20" s="77">
        <f>SUM(J20:K20)</f>
        <v>233701.03360000008</v>
      </c>
    </row>
    <row r="21" spans="2:16" s="2" customFormat="1" ht="4.5" customHeight="1">
      <c r="C21" s="114"/>
      <c r="D21" s="111"/>
      <c r="E21" s="112"/>
      <c r="F21" s="72"/>
      <c r="G21" s="113"/>
      <c r="I21" s="115"/>
      <c r="J21" s="116"/>
      <c r="K21" s="116"/>
      <c r="L21" s="73"/>
    </row>
    <row r="22" spans="2:16" ht="12.75" customHeight="1">
      <c r="B22" s="140" t="s">
        <v>115</v>
      </c>
      <c r="C22" s="117" t="s">
        <v>84</v>
      </c>
      <c r="D22" s="119">
        <v>41183</v>
      </c>
      <c r="E22" s="118">
        <v>0</v>
      </c>
      <c r="F22" s="120">
        <f>IF(D22&lt;$M$11,$N$10,$N$11)</f>
        <v>0.04</v>
      </c>
      <c r="G22" s="118">
        <f>IF(F22=0%,E22,E22*(1+F22))</f>
        <v>0</v>
      </c>
      <c r="I22" s="115"/>
      <c r="J22" s="116"/>
      <c r="K22" s="116"/>
      <c r="L22" s="73"/>
    </row>
    <row r="23" spans="2:16" ht="6" customHeight="1">
      <c r="C23" s="43"/>
      <c r="D23" s="2"/>
      <c r="E23" s="2"/>
      <c r="F23" s="2"/>
      <c r="G23" s="2"/>
    </row>
    <row r="24" spans="2:16">
      <c r="C24" s="66" t="s">
        <v>45</v>
      </c>
      <c r="D24" s="94">
        <v>41214</v>
      </c>
      <c r="E24" s="95">
        <f>$E$20/30</f>
        <v>619.02666666666664</v>
      </c>
      <c r="F24" s="96">
        <f>IF(D24&lt;$M$11,$N$10,$N$11)</f>
        <v>0.04</v>
      </c>
      <c r="G24" s="97">
        <f>IF(F24=0%,E24,E24*(1+F24))</f>
        <v>643.78773333333334</v>
      </c>
      <c r="I24" s="82" t="s">
        <v>78</v>
      </c>
      <c r="J24" s="83">
        <f>K20</f>
        <v>183033.80480000007</v>
      </c>
      <c r="L24" s="88" t="s">
        <v>81</v>
      </c>
      <c r="M24" s="87">
        <f>H11</f>
        <v>185708</v>
      </c>
      <c r="O24" s="144" t="s">
        <v>86</v>
      </c>
      <c r="P24" s="144"/>
    </row>
    <row r="25" spans="2:16">
      <c r="C25" s="67" t="s">
        <v>46</v>
      </c>
      <c r="D25" s="98">
        <v>41244</v>
      </c>
      <c r="E25" s="99">
        <f>E24</f>
        <v>619.02666666666664</v>
      </c>
      <c r="F25" s="100">
        <f t="shared" ref="F25:F55" si="0">IF(D25&lt;$M$11,$N$10,$N$11)</f>
        <v>0.04</v>
      </c>
      <c r="G25" s="101">
        <f t="shared" ref="G25:G53" si="1">IF(F25=0%,E25,E25*(1+F25))</f>
        <v>643.78773333333334</v>
      </c>
      <c r="I25" s="84" t="s">
        <v>79</v>
      </c>
      <c r="J25" s="70">
        <v>36000</v>
      </c>
      <c r="K25" s="42" t="s">
        <v>115</v>
      </c>
      <c r="L25" s="89" t="s">
        <v>82</v>
      </c>
      <c r="M25" s="27">
        <v>0.8</v>
      </c>
      <c r="O25" s="145" t="str">
        <f>IF(J26&lt;M26,"Ok","Ptmo. neces. superior a máx.")</f>
        <v>Ok</v>
      </c>
      <c r="P25" s="146"/>
    </row>
    <row r="26" spans="2:16">
      <c r="C26" s="67" t="s">
        <v>47</v>
      </c>
      <c r="D26" s="98">
        <v>41275</v>
      </c>
      <c r="E26" s="99">
        <f t="shared" ref="E26:E53" si="2">E25</f>
        <v>619.02666666666664</v>
      </c>
      <c r="F26" s="100">
        <f t="shared" si="0"/>
        <v>0.1</v>
      </c>
      <c r="G26" s="101">
        <f t="shared" si="1"/>
        <v>680.92933333333337</v>
      </c>
      <c r="I26" s="80" t="s">
        <v>80</v>
      </c>
      <c r="J26" s="81">
        <f>J24-J25</f>
        <v>147033.80480000007</v>
      </c>
      <c r="L26" s="78" t="s">
        <v>83</v>
      </c>
      <c r="M26" s="79">
        <f>M24*M25</f>
        <v>148566.39999999999</v>
      </c>
      <c r="O26" s="147"/>
      <c r="P26" s="148"/>
    </row>
    <row r="27" spans="2:16">
      <c r="C27" s="67" t="s">
        <v>48</v>
      </c>
      <c r="D27" s="98">
        <v>41306</v>
      </c>
      <c r="E27" s="99">
        <f t="shared" si="2"/>
        <v>619.02666666666664</v>
      </c>
      <c r="F27" s="100">
        <f t="shared" si="0"/>
        <v>0.1</v>
      </c>
      <c r="G27" s="101">
        <f t="shared" si="1"/>
        <v>680.92933333333337</v>
      </c>
    </row>
    <row r="28" spans="2:16">
      <c r="C28" s="67" t="s">
        <v>49</v>
      </c>
      <c r="D28" s="98">
        <v>41334</v>
      </c>
      <c r="E28" s="99">
        <f t="shared" si="2"/>
        <v>619.02666666666664</v>
      </c>
      <c r="F28" s="100">
        <f t="shared" si="0"/>
        <v>0.1</v>
      </c>
      <c r="G28" s="101">
        <f t="shared" si="1"/>
        <v>680.92933333333337</v>
      </c>
    </row>
    <row r="29" spans="2:16">
      <c r="C29" s="67" t="s">
        <v>50</v>
      </c>
      <c r="D29" s="98">
        <v>41365</v>
      </c>
      <c r="E29" s="99">
        <f t="shared" si="2"/>
        <v>619.02666666666664</v>
      </c>
      <c r="F29" s="100">
        <f t="shared" si="0"/>
        <v>0.1</v>
      </c>
      <c r="G29" s="101">
        <f t="shared" si="1"/>
        <v>680.92933333333337</v>
      </c>
    </row>
    <row r="30" spans="2:16">
      <c r="C30" s="67" t="s">
        <v>51</v>
      </c>
      <c r="D30" s="98">
        <v>41395</v>
      </c>
      <c r="E30" s="99">
        <f t="shared" si="2"/>
        <v>619.02666666666664</v>
      </c>
      <c r="F30" s="100">
        <f t="shared" si="0"/>
        <v>0.1</v>
      </c>
      <c r="G30" s="101">
        <f t="shared" si="1"/>
        <v>680.92933333333337</v>
      </c>
    </row>
    <row r="31" spans="2:16">
      <c r="C31" s="67" t="s">
        <v>52</v>
      </c>
      <c r="D31" s="98">
        <v>41426</v>
      </c>
      <c r="E31" s="99">
        <f t="shared" si="2"/>
        <v>619.02666666666664</v>
      </c>
      <c r="F31" s="100">
        <f t="shared" si="0"/>
        <v>0.1</v>
      </c>
      <c r="G31" s="101">
        <f t="shared" si="1"/>
        <v>680.92933333333337</v>
      </c>
    </row>
    <row r="32" spans="2:16">
      <c r="C32" s="67" t="s">
        <v>53</v>
      </c>
      <c r="D32" s="98">
        <v>41456</v>
      </c>
      <c r="E32" s="99">
        <f t="shared" si="2"/>
        <v>619.02666666666664</v>
      </c>
      <c r="F32" s="100">
        <f t="shared" si="0"/>
        <v>0.1</v>
      </c>
      <c r="G32" s="101">
        <f t="shared" si="1"/>
        <v>680.92933333333337</v>
      </c>
    </row>
    <row r="33" spans="3:7">
      <c r="C33" s="67" t="s">
        <v>54</v>
      </c>
      <c r="D33" s="98">
        <v>41487</v>
      </c>
      <c r="E33" s="99">
        <f t="shared" si="2"/>
        <v>619.02666666666664</v>
      </c>
      <c r="F33" s="100">
        <f t="shared" si="0"/>
        <v>0.1</v>
      </c>
      <c r="G33" s="101">
        <f t="shared" si="1"/>
        <v>680.92933333333337</v>
      </c>
    </row>
    <row r="34" spans="3:7">
      <c r="C34" s="67" t="s">
        <v>55</v>
      </c>
      <c r="D34" s="98">
        <v>41518</v>
      </c>
      <c r="E34" s="99">
        <f t="shared" si="2"/>
        <v>619.02666666666664</v>
      </c>
      <c r="F34" s="100">
        <f t="shared" si="0"/>
        <v>0.1</v>
      </c>
      <c r="G34" s="101">
        <f t="shared" si="1"/>
        <v>680.92933333333337</v>
      </c>
    </row>
    <row r="35" spans="3:7">
      <c r="C35" s="67" t="s">
        <v>56</v>
      </c>
      <c r="D35" s="98">
        <v>41548</v>
      </c>
      <c r="E35" s="99">
        <f t="shared" si="2"/>
        <v>619.02666666666664</v>
      </c>
      <c r="F35" s="100">
        <f t="shared" si="0"/>
        <v>0.1</v>
      </c>
      <c r="G35" s="101">
        <f t="shared" si="1"/>
        <v>680.92933333333337</v>
      </c>
    </row>
    <row r="36" spans="3:7">
      <c r="C36" s="67" t="s">
        <v>57</v>
      </c>
      <c r="D36" s="98">
        <v>41579</v>
      </c>
      <c r="E36" s="99">
        <f t="shared" si="2"/>
        <v>619.02666666666664</v>
      </c>
      <c r="F36" s="100">
        <f t="shared" si="0"/>
        <v>0.1</v>
      </c>
      <c r="G36" s="101">
        <f t="shared" si="1"/>
        <v>680.92933333333337</v>
      </c>
    </row>
    <row r="37" spans="3:7">
      <c r="C37" s="67" t="s">
        <v>58</v>
      </c>
      <c r="D37" s="98">
        <v>41609</v>
      </c>
      <c r="E37" s="99">
        <f t="shared" si="2"/>
        <v>619.02666666666664</v>
      </c>
      <c r="F37" s="100">
        <f t="shared" si="0"/>
        <v>0.1</v>
      </c>
      <c r="G37" s="101">
        <f t="shared" si="1"/>
        <v>680.92933333333337</v>
      </c>
    </row>
    <row r="38" spans="3:7">
      <c r="C38" s="67" t="s">
        <v>59</v>
      </c>
      <c r="D38" s="98">
        <v>41640</v>
      </c>
      <c r="E38" s="102">
        <f t="shared" si="2"/>
        <v>619.02666666666664</v>
      </c>
      <c r="F38" s="103">
        <f t="shared" si="0"/>
        <v>0.1</v>
      </c>
      <c r="G38" s="104">
        <f t="shared" si="1"/>
        <v>680.92933333333337</v>
      </c>
    </row>
    <row r="39" spans="3:7">
      <c r="C39" s="67" t="s">
        <v>60</v>
      </c>
      <c r="D39" s="98">
        <v>41671</v>
      </c>
      <c r="E39" s="102">
        <f t="shared" si="2"/>
        <v>619.02666666666664</v>
      </c>
      <c r="F39" s="103">
        <f t="shared" si="0"/>
        <v>0.1</v>
      </c>
      <c r="G39" s="104">
        <f t="shared" si="1"/>
        <v>680.92933333333337</v>
      </c>
    </row>
    <row r="40" spans="3:7">
      <c r="C40" s="67" t="s">
        <v>61</v>
      </c>
      <c r="D40" s="98">
        <v>41699</v>
      </c>
      <c r="E40" s="102">
        <f t="shared" si="2"/>
        <v>619.02666666666664</v>
      </c>
      <c r="F40" s="103">
        <f t="shared" si="0"/>
        <v>0.1</v>
      </c>
      <c r="G40" s="104">
        <f t="shared" si="1"/>
        <v>680.92933333333337</v>
      </c>
    </row>
    <row r="41" spans="3:7">
      <c r="C41" s="67" t="s">
        <v>62</v>
      </c>
      <c r="D41" s="98">
        <v>41730</v>
      </c>
      <c r="E41" s="102">
        <f t="shared" si="2"/>
        <v>619.02666666666664</v>
      </c>
      <c r="F41" s="103">
        <f t="shared" si="0"/>
        <v>0.1</v>
      </c>
      <c r="G41" s="104">
        <f t="shared" si="1"/>
        <v>680.92933333333337</v>
      </c>
    </row>
    <row r="42" spans="3:7">
      <c r="C42" s="67" t="s">
        <v>63</v>
      </c>
      <c r="D42" s="98">
        <v>41760</v>
      </c>
      <c r="E42" s="102">
        <f t="shared" si="2"/>
        <v>619.02666666666664</v>
      </c>
      <c r="F42" s="103">
        <f t="shared" si="0"/>
        <v>0.1</v>
      </c>
      <c r="G42" s="104">
        <f t="shared" si="1"/>
        <v>680.92933333333337</v>
      </c>
    </row>
    <row r="43" spans="3:7">
      <c r="C43" s="67" t="s">
        <v>64</v>
      </c>
      <c r="D43" s="98">
        <v>41791</v>
      </c>
      <c r="E43" s="102">
        <f t="shared" si="2"/>
        <v>619.02666666666664</v>
      </c>
      <c r="F43" s="103">
        <f t="shared" si="0"/>
        <v>0.1</v>
      </c>
      <c r="G43" s="104">
        <f t="shared" si="1"/>
        <v>680.92933333333337</v>
      </c>
    </row>
    <row r="44" spans="3:7">
      <c r="C44" s="67" t="s">
        <v>65</v>
      </c>
      <c r="D44" s="98">
        <v>41821</v>
      </c>
      <c r="E44" s="102">
        <f t="shared" si="2"/>
        <v>619.02666666666664</v>
      </c>
      <c r="F44" s="103">
        <f t="shared" si="0"/>
        <v>0.1</v>
      </c>
      <c r="G44" s="104">
        <f t="shared" si="1"/>
        <v>680.92933333333337</v>
      </c>
    </row>
    <row r="45" spans="3:7">
      <c r="C45" s="67" t="s">
        <v>66</v>
      </c>
      <c r="D45" s="98">
        <v>41852</v>
      </c>
      <c r="E45" s="102">
        <f t="shared" si="2"/>
        <v>619.02666666666664</v>
      </c>
      <c r="F45" s="103">
        <f t="shared" si="0"/>
        <v>0.1</v>
      </c>
      <c r="G45" s="104">
        <f t="shared" si="1"/>
        <v>680.92933333333337</v>
      </c>
    </row>
    <row r="46" spans="3:7">
      <c r="C46" s="67" t="s">
        <v>67</v>
      </c>
      <c r="D46" s="98">
        <v>41883</v>
      </c>
      <c r="E46" s="102">
        <f t="shared" si="2"/>
        <v>619.02666666666664</v>
      </c>
      <c r="F46" s="103">
        <f t="shared" si="0"/>
        <v>0.1</v>
      </c>
      <c r="G46" s="104">
        <f t="shared" si="1"/>
        <v>680.92933333333337</v>
      </c>
    </row>
    <row r="47" spans="3:7">
      <c r="C47" s="67" t="s">
        <v>68</v>
      </c>
      <c r="D47" s="98">
        <v>41913</v>
      </c>
      <c r="E47" s="102">
        <f t="shared" si="2"/>
        <v>619.02666666666664</v>
      </c>
      <c r="F47" s="103">
        <f t="shared" si="0"/>
        <v>0.1</v>
      </c>
      <c r="G47" s="104">
        <f t="shared" si="1"/>
        <v>680.92933333333337</v>
      </c>
    </row>
    <row r="48" spans="3:7">
      <c r="C48" s="67" t="s">
        <v>69</v>
      </c>
      <c r="D48" s="98">
        <v>41944</v>
      </c>
      <c r="E48" s="102">
        <f t="shared" si="2"/>
        <v>619.02666666666664</v>
      </c>
      <c r="F48" s="103">
        <f t="shared" si="0"/>
        <v>0.1</v>
      </c>
      <c r="G48" s="104">
        <f t="shared" si="1"/>
        <v>680.92933333333337</v>
      </c>
    </row>
    <row r="49" spans="3:8">
      <c r="C49" s="67" t="s">
        <v>70</v>
      </c>
      <c r="D49" s="98">
        <v>41974</v>
      </c>
      <c r="E49" s="102">
        <f t="shared" si="2"/>
        <v>619.02666666666664</v>
      </c>
      <c r="F49" s="103">
        <f t="shared" si="0"/>
        <v>0.1</v>
      </c>
      <c r="G49" s="104">
        <f t="shared" si="1"/>
        <v>680.92933333333337</v>
      </c>
    </row>
    <row r="50" spans="3:8">
      <c r="C50" s="67" t="s">
        <v>71</v>
      </c>
      <c r="D50" s="98">
        <v>42005</v>
      </c>
      <c r="E50" s="102">
        <f t="shared" si="2"/>
        <v>619.02666666666664</v>
      </c>
      <c r="F50" s="103">
        <f t="shared" si="0"/>
        <v>0.1</v>
      </c>
      <c r="G50" s="104">
        <f t="shared" si="1"/>
        <v>680.92933333333337</v>
      </c>
    </row>
    <row r="51" spans="3:8">
      <c r="C51" s="67" t="s">
        <v>72</v>
      </c>
      <c r="D51" s="98">
        <v>42036</v>
      </c>
      <c r="E51" s="102">
        <f t="shared" si="2"/>
        <v>619.02666666666664</v>
      </c>
      <c r="F51" s="103">
        <f t="shared" si="0"/>
        <v>0.1</v>
      </c>
      <c r="G51" s="104">
        <f t="shared" si="1"/>
        <v>680.92933333333337</v>
      </c>
    </row>
    <row r="52" spans="3:8">
      <c r="C52" s="67" t="s">
        <v>73</v>
      </c>
      <c r="D52" s="98">
        <v>42064</v>
      </c>
      <c r="E52" s="102">
        <f t="shared" si="2"/>
        <v>619.02666666666664</v>
      </c>
      <c r="F52" s="103">
        <f t="shared" si="0"/>
        <v>0.1</v>
      </c>
      <c r="G52" s="104">
        <f t="shared" si="1"/>
        <v>680.92933333333337</v>
      </c>
    </row>
    <row r="53" spans="3:8">
      <c r="C53" s="68" t="s">
        <v>74</v>
      </c>
      <c r="D53" s="105">
        <v>42095</v>
      </c>
      <c r="E53" s="106">
        <f t="shared" si="2"/>
        <v>619.02666666666664</v>
      </c>
      <c r="F53" s="107">
        <f t="shared" si="0"/>
        <v>0.1</v>
      </c>
      <c r="G53" s="108">
        <f t="shared" si="1"/>
        <v>680.92933333333337</v>
      </c>
    </row>
    <row r="54" spans="3:8" ht="5.25" customHeight="1">
      <c r="D54" s="2"/>
      <c r="E54" s="2"/>
      <c r="F54" s="2"/>
      <c r="G54" s="2"/>
    </row>
    <row r="55" spans="3:8">
      <c r="C55" s="57" t="s">
        <v>0</v>
      </c>
      <c r="D55" s="90">
        <v>42370</v>
      </c>
      <c r="E55" s="91">
        <f>H11-SUM(E20:E53)</f>
        <v>148566.40000000005</v>
      </c>
      <c r="F55" s="92">
        <f t="shared" si="0"/>
        <v>0.1</v>
      </c>
      <c r="G55" s="91">
        <f>IF(F55=0%,E55,E55*(1+F55))</f>
        <v>163423.04000000007</v>
      </c>
    </row>
    <row r="56" spans="3:8">
      <c r="C56" s="152" t="s">
        <v>109</v>
      </c>
      <c r="D56" s="153"/>
      <c r="E56" s="154"/>
      <c r="F56" s="27">
        <v>0.12</v>
      </c>
      <c r="G56" s="109">
        <f>G55*F56</f>
        <v>19610.764800000008</v>
      </c>
      <c r="H56" s="139" t="s">
        <v>110</v>
      </c>
    </row>
    <row r="57" spans="3:8">
      <c r="C57" s="155" t="s">
        <v>3</v>
      </c>
      <c r="D57" s="156"/>
      <c r="E57" s="156"/>
      <c r="F57" s="157"/>
      <c r="G57" s="110">
        <f>SUM(G55:G56)</f>
        <v>183033.80480000007</v>
      </c>
    </row>
    <row r="58" spans="3:8" s="2" customFormat="1">
      <c r="C58" s="71"/>
      <c r="D58" s="71"/>
      <c r="E58" s="71"/>
      <c r="F58" s="72"/>
      <c r="G58" s="73"/>
    </row>
    <row r="59" spans="3:8" s="2" customFormat="1">
      <c r="C59" s="71"/>
      <c r="D59" s="71"/>
      <c r="E59" s="71"/>
      <c r="F59" s="72"/>
      <c r="G59" s="73"/>
    </row>
  </sheetData>
  <mergeCells count="8">
    <mergeCell ref="C56:E56"/>
    <mergeCell ref="C57:F57"/>
    <mergeCell ref="F11:G11"/>
    <mergeCell ref="O13:S14"/>
    <mergeCell ref="O24:P24"/>
    <mergeCell ref="O25:P26"/>
    <mergeCell ref="N17:O17"/>
    <mergeCell ref="N18:O18"/>
  </mergeCells>
  <conditionalFormatting sqref="O25">
    <cfRule type="expression" dxfId="1" priority="3">
      <formula>O25&lt;&gt;"Ok"</formula>
    </cfRule>
    <cfRule type="expression" dxfId="0" priority="4">
      <formula>O25="Ok"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Q614"/>
  <sheetViews>
    <sheetView showGridLines="0" workbookViewId="0">
      <pane ySplit="14" topLeftCell="A15" activePane="bottomLeft" state="frozen"/>
      <selection pane="bottomLeft" activeCell="E8" sqref="E8"/>
    </sheetView>
  </sheetViews>
  <sheetFormatPr baseColWidth="10" defaultRowHeight="12.75"/>
  <cols>
    <col min="1" max="1" width="5.85546875" customWidth="1"/>
    <col min="4" max="4" width="12.42578125" customWidth="1"/>
    <col min="5" max="5" width="8" customWidth="1"/>
    <col min="6" max="6" width="13" customWidth="1"/>
    <col min="7" max="7" width="14.5703125" customWidth="1"/>
    <col min="8" max="8" width="8.140625" customWidth="1"/>
    <col min="9" max="9" width="9.28515625" customWidth="1"/>
    <col min="10" max="10" width="13.7109375" customWidth="1"/>
    <col min="11" max="11" width="14" customWidth="1"/>
    <col min="12" max="12" width="2.42578125" customWidth="1"/>
    <col min="13" max="13" width="8.7109375" customWidth="1"/>
    <col min="14" max="14" width="6.28515625" customWidth="1"/>
    <col min="15" max="16" width="8.42578125" customWidth="1"/>
  </cols>
  <sheetData>
    <row r="2" spans="2:17" ht="15">
      <c r="B2" s="121" t="s">
        <v>88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</row>
    <row r="4" spans="2:17">
      <c r="B4" s="160" t="s">
        <v>89</v>
      </c>
      <c r="C4" s="161"/>
      <c r="D4" s="122">
        <f>Pagos!K20</f>
        <v>183033.80480000007</v>
      </c>
      <c r="E4" s="123" t="s">
        <v>90</v>
      </c>
      <c r="I4" s="162" t="s">
        <v>111</v>
      </c>
      <c r="J4" s="163"/>
      <c r="K4" s="53">
        <v>1500</v>
      </c>
      <c r="L4" s="42" t="s">
        <v>112</v>
      </c>
    </row>
    <row r="5" spans="2:17">
      <c r="B5" s="160" t="s">
        <v>87</v>
      </c>
      <c r="C5" s="161"/>
      <c r="D5" s="51">
        <v>30</v>
      </c>
      <c r="E5" s="123" t="s">
        <v>107</v>
      </c>
      <c r="I5" s="162" t="s">
        <v>91</v>
      </c>
      <c r="J5" s="163"/>
      <c r="K5" s="27">
        <v>0.4</v>
      </c>
      <c r="O5" s="149" t="s">
        <v>106</v>
      </c>
      <c r="P5" s="149"/>
    </row>
    <row r="6" spans="2:17">
      <c r="B6" s="160" t="s">
        <v>93</v>
      </c>
      <c r="C6" s="161"/>
      <c r="D6" s="51">
        <v>12</v>
      </c>
      <c r="I6" s="160" t="s">
        <v>92</v>
      </c>
      <c r="J6" s="161"/>
      <c r="K6" s="124">
        <f>K4*K5</f>
        <v>600</v>
      </c>
      <c r="O6" s="145" t="str">
        <f>IF(C10&lt;K6,"Ok","Cuota. neces. superior a máx.")</f>
        <v>Cuota. neces. superior a máx.</v>
      </c>
      <c r="P6" s="146"/>
    </row>
    <row r="7" spans="2:17">
      <c r="B7" s="160" t="s">
        <v>104</v>
      </c>
      <c r="C7" s="161"/>
      <c r="D7" s="133">
        <v>0.05</v>
      </c>
      <c r="E7" s="42" t="s">
        <v>113</v>
      </c>
      <c r="O7" s="147"/>
      <c r="P7" s="148"/>
    </row>
    <row r="8" spans="2:17">
      <c r="B8" s="160" t="s">
        <v>105</v>
      </c>
      <c r="C8" s="161"/>
      <c r="D8" s="133">
        <f>(1+D7)^(1/12)-1</f>
        <v>4.0741237836483535E-3</v>
      </c>
    </row>
    <row r="9" spans="2:17">
      <c r="J9" s="127" t="s">
        <v>94</v>
      </c>
      <c r="K9" s="129">
        <f>SUM(C15:C1048576)</f>
        <v>349264.87048236601</v>
      </c>
    </row>
    <row r="10" spans="2:17">
      <c r="B10" s="136" t="s">
        <v>101</v>
      </c>
      <c r="C10" s="137">
        <f>D4*(D8*(1+D8)^(D5*D6)/((1+D8)^(D5*D6)-1))</f>
        <v>970.18019578434587</v>
      </c>
      <c r="J10" s="130" t="s">
        <v>97</v>
      </c>
      <c r="K10" s="131">
        <f>SUM(D15:D1048576)</f>
        <v>183033.80479999667</v>
      </c>
    </row>
    <row r="11" spans="2:17">
      <c r="J11" s="128" t="s">
        <v>98</v>
      </c>
      <c r="K11" s="132">
        <f>SUM(E15:E1048576)</f>
        <v>166231.0656823678</v>
      </c>
    </row>
    <row r="12" spans="2:17">
      <c r="B12" s="125" t="s">
        <v>95</v>
      </c>
    </row>
    <row r="13" spans="2:17">
      <c r="J13" s="127" t="s">
        <v>102</v>
      </c>
      <c r="K13" s="129">
        <f>SUM(D15:D1048576)</f>
        <v>183033.80479999667</v>
      </c>
      <c r="L13" s="126" t="str">
        <f>IF(ROUND(K13,0)=ROUND(D4,0),"Ok","Error")</f>
        <v>Ok</v>
      </c>
    </row>
    <row r="14" spans="2:17">
      <c r="B14" s="78" t="s">
        <v>96</v>
      </c>
      <c r="C14" s="134" t="s">
        <v>94</v>
      </c>
      <c r="D14" s="134" t="s">
        <v>97</v>
      </c>
      <c r="E14" s="134" t="s">
        <v>98</v>
      </c>
      <c r="F14" s="134" t="s">
        <v>99</v>
      </c>
      <c r="G14" s="135" t="s">
        <v>100</v>
      </c>
      <c r="J14" s="128" t="s">
        <v>103</v>
      </c>
      <c r="K14" s="132">
        <f>D4-K13</f>
        <v>3.4051481634378433E-9</v>
      </c>
      <c r="L14" s="126" t="str">
        <f>IF(ROUND(K14,0)=0,"Ok","Error")</f>
        <v>Ok</v>
      </c>
    </row>
    <row r="15" spans="2:17">
      <c r="B15" s="138">
        <v>1</v>
      </c>
      <c r="C15" s="44">
        <f>$C$10</f>
        <v>970.18019578434587</v>
      </c>
      <c r="D15" s="44">
        <f>IF(B15="","",C15-E15)</f>
        <v>224.47781843701546</v>
      </c>
      <c r="E15" s="44">
        <f>IF(B15="","",$D$8*$D$4)</f>
        <v>745.70237734733041</v>
      </c>
      <c r="F15" s="44">
        <f>IF(B15="","",D15)</f>
        <v>224.47781843701546</v>
      </c>
      <c r="G15" s="44">
        <f>IF(B15="","",$D$4-D15)</f>
        <v>182809.32698156306</v>
      </c>
    </row>
    <row r="16" spans="2:17">
      <c r="B16" s="138">
        <f>IF($D$6*$D$5&gt;B15,B15+1,"")</f>
        <v>2</v>
      </c>
      <c r="C16" s="44">
        <f t="shared" ref="C16:C79" si="0">IF(B16="","",$C$10)</f>
        <v>970.18019578434587</v>
      </c>
      <c r="D16" s="44">
        <f>IF(B16="","",C16-E16)</f>
        <v>225.3923688560111</v>
      </c>
      <c r="E16" s="44">
        <f>IF(B16="","",$D$8*G15)</f>
        <v>744.78782692833477</v>
      </c>
      <c r="F16" s="44">
        <f t="shared" ref="F16:F79" si="1">IF(B16="","",F15+D16)</f>
        <v>449.87018729302656</v>
      </c>
      <c r="G16" s="44">
        <f>IF(B16="","",G15-D16)</f>
        <v>182583.93461270706</v>
      </c>
    </row>
    <row r="17" spans="2:7">
      <c r="B17" s="138">
        <f t="shared" ref="B17:B80" si="2">IF($D$6*$D$5&gt;B16,B16+1,"")</f>
        <v>3</v>
      </c>
      <c r="C17" s="44">
        <f t="shared" si="0"/>
        <v>970.18019578434587</v>
      </c>
      <c r="D17" s="44">
        <f t="shared" ref="D17:D79" si="3">IF(B17="","",C17-E17)</f>
        <v>226.31064526662021</v>
      </c>
      <c r="E17" s="44">
        <f t="shared" ref="E17:E80" si="4">IF(B17="","",$D$8*G16)</f>
        <v>743.86955051772566</v>
      </c>
      <c r="F17" s="44">
        <f t="shared" si="1"/>
        <v>676.18083255964677</v>
      </c>
      <c r="G17" s="44">
        <f t="shared" ref="G17:G80" si="5">IF(B17="","",G16-D17)</f>
        <v>182357.62396744045</v>
      </c>
    </row>
    <row r="18" spans="2:7">
      <c r="B18" s="138">
        <f t="shared" si="2"/>
        <v>4</v>
      </c>
      <c r="C18" s="44">
        <f t="shared" si="0"/>
        <v>970.18019578434587</v>
      </c>
      <c r="D18" s="44">
        <f t="shared" si="3"/>
        <v>227.23266284899375</v>
      </c>
      <c r="E18" s="44">
        <f t="shared" si="4"/>
        <v>742.94753293535211</v>
      </c>
      <c r="F18" s="44">
        <f t="shared" si="1"/>
        <v>903.41349540864053</v>
      </c>
      <c r="G18" s="44">
        <f t="shared" si="5"/>
        <v>182130.39130459147</v>
      </c>
    </row>
    <row r="19" spans="2:7">
      <c r="B19" s="138">
        <f t="shared" si="2"/>
        <v>5</v>
      </c>
      <c r="C19" s="44">
        <f t="shared" si="0"/>
        <v>970.18019578434587</v>
      </c>
      <c r="D19" s="44">
        <f t="shared" si="3"/>
        <v>228.15843684512845</v>
      </c>
      <c r="E19" s="44">
        <f t="shared" si="4"/>
        <v>742.02175893921742</v>
      </c>
      <c r="F19" s="44">
        <f t="shared" si="1"/>
        <v>1131.5719322537689</v>
      </c>
      <c r="G19" s="44">
        <f t="shared" si="5"/>
        <v>181902.23286774635</v>
      </c>
    </row>
    <row r="20" spans="2:7">
      <c r="B20" s="138">
        <f t="shared" si="2"/>
        <v>6</v>
      </c>
      <c r="C20" s="44">
        <f t="shared" si="0"/>
        <v>970.18019578434587</v>
      </c>
      <c r="D20" s="44">
        <f t="shared" si="3"/>
        <v>229.08798255911927</v>
      </c>
      <c r="E20" s="44">
        <f t="shared" si="4"/>
        <v>741.0922132252266</v>
      </c>
      <c r="F20" s="44">
        <f t="shared" si="1"/>
        <v>1360.659914812888</v>
      </c>
      <c r="G20" s="44">
        <f t="shared" si="5"/>
        <v>181673.14488518724</v>
      </c>
    </row>
    <row r="21" spans="2:7">
      <c r="B21" s="138">
        <f t="shared" si="2"/>
        <v>7</v>
      </c>
      <c r="C21" s="44">
        <f t="shared" si="0"/>
        <v>970.18019578434587</v>
      </c>
      <c r="D21" s="44">
        <f t="shared" si="3"/>
        <v>230.02131535741125</v>
      </c>
      <c r="E21" s="44">
        <f t="shared" si="4"/>
        <v>740.15888042693462</v>
      </c>
      <c r="F21" s="44">
        <f t="shared" si="1"/>
        <v>1590.6812301702994</v>
      </c>
      <c r="G21" s="44">
        <f t="shared" si="5"/>
        <v>181443.12356982983</v>
      </c>
    </row>
    <row r="22" spans="2:7">
      <c r="B22" s="138">
        <f t="shared" si="2"/>
        <v>8</v>
      </c>
      <c r="C22" s="44">
        <f t="shared" si="0"/>
        <v>970.18019578434587</v>
      </c>
      <c r="D22" s="44">
        <f t="shared" si="3"/>
        <v>230.95845066905508</v>
      </c>
      <c r="E22" s="44">
        <f t="shared" si="4"/>
        <v>739.22174511529079</v>
      </c>
      <c r="F22" s="44">
        <f t="shared" si="1"/>
        <v>1821.6396808393545</v>
      </c>
      <c r="G22" s="44">
        <f t="shared" si="5"/>
        <v>181212.16511916078</v>
      </c>
    </row>
    <row r="23" spans="2:7">
      <c r="B23" s="138">
        <f t="shared" si="2"/>
        <v>9</v>
      </c>
      <c r="C23" s="44">
        <f t="shared" si="0"/>
        <v>970.18019578434587</v>
      </c>
      <c r="D23" s="44">
        <f t="shared" si="3"/>
        <v>231.89940398596036</v>
      </c>
      <c r="E23" s="44">
        <f t="shared" si="4"/>
        <v>738.28079179838551</v>
      </c>
      <c r="F23" s="44">
        <f t="shared" si="1"/>
        <v>2053.5390848253146</v>
      </c>
      <c r="G23" s="44">
        <f t="shared" si="5"/>
        <v>180980.26571517481</v>
      </c>
    </row>
    <row r="24" spans="2:7">
      <c r="B24" s="138">
        <f t="shared" si="2"/>
        <v>10</v>
      </c>
      <c r="C24" s="44">
        <f t="shared" si="0"/>
        <v>970.18019578434587</v>
      </c>
      <c r="D24" s="44">
        <f t="shared" si="3"/>
        <v>232.84419086315347</v>
      </c>
      <c r="E24" s="44">
        <f t="shared" si="4"/>
        <v>737.3360049211924</v>
      </c>
      <c r="F24" s="44">
        <f t="shared" si="1"/>
        <v>2286.3832756884681</v>
      </c>
      <c r="G24" s="44">
        <f t="shared" si="5"/>
        <v>180747.42152431165</v>
      </c>
    </row>
    <row r="25" spans="2:7">
      <c r="B25" s="138">
        <f t="shared" si="2"/>
        <v>11</v>
      </c>
      <c r="C25" s="44">
        <f t="shared" si="0"/>
        <v>970.18019578434587</v>
      </c>
      <c r="D25" s="44">
        <f t="shared" si="3"/>
        <v>233.79282691903347</v>
      </c>
      <c r="E25" s="44">
        <f t="shared" si="4"/>
        <v>736.3873688653124</v>
      </c>
      <c r="F25" s="44">
        <f t="shared" si="1"/>
        <v>2520.1761026075014</v>
      </c>
      <c r="G25" s="44">
        <f t="shared" si="5"/>
        <v>180513.62869739262</v>
      </c>
    </row>
    <row r="26" spans="2:7">
      <c r="B26" s="138">
        <f t="shared" si="2"/>
        <v>12</v>
      </c>
      <c r="C26" s="44">
        <f t="shared" si="0"/>
        <v>970.18019578434587</v>
      </c>
      <c r="D26" s="44">
        <f t="shared" si="3"/>
        <v>234.74532783563063</v>
      </c>
      <c r="E26" s="44">
        <f t="shared" si="4"/>
        <v>735.43486794871524</v>
      </c>
      <c r="F26" s="44">
        <f t="shared" si="1"/>
        <v>2754.9214304431321</v>
      </c>
      <c r="G26" s="44">
        <f t="shared" si="5"/>
        <v>180278.88336955698</v>
      </c>
    </row>
    <row r="27" spans="2:7">
      <c r="B27" s="138">
        <f t="shared" si="2"/>
        <v>13</v>
      </c>
      <c r="C27" s="44">
        <f t="shared" si="0"/>
        <v>970.18019578434587</v>
      </c>
      <c r="D27" s="44">
        <f t="shared" si="3"/>
        <v>235.7017093588662</v>
      </c>
      <c r="E27" s="44">
        <f t="shared" si="4"/>
        <v>734.47848642547967</v>
      </c>
      <c r="F27" s="44">
        <f t="shared" si="1"/>
        <v>2990.6231398019981</v>
      </c>
      <c r="G27" s="44">
        <f t="shared" si="5"/>
        <v>180043.18166019811</v>
      </c>
    </row>
    <row r="28" spans="2:7">
      <c r="B28" s="138">
        <f t="shared" si="2"/>
        <v>14</v>
      </c>
      <c r="C28" s="44">
        <f t="shared" si="0"/>
        <v>970.18019578434587</v>
      </c>
      <c r="D28" s="44">
        <f t="shared" si="3"/>
        <v>236.66198729881171</v>
      </c>
      <c r="E28" s="44">
        <f t="shared" si="4"/>
        <v>733.51820848553416</v>
      </c>
      <c r="F28" s="44">
        <f t="shared" si="1"/>
        <v>3227.2851271008099</v>
      </c>
      <c r="G28" s="44">
        <f t="shared" si="5"/>
        <v>179806.5196728993</v>
      </c>
    </row>
    <row r="29" spans="2:7">
      <c r="B29" s="138">
        <f t="shared" si="2"/>
        <v>15</v>
      </c>
      <c r="C29" s="44">
        <f t="shared" si="0"/>
        <v>970.18019578434587</v>
      </c>
      <c r="D29" s="44">
        <f t="shared" si="3"/>
        <v>237.62617752995129</v>
      </c>
      <c r="E29" s="44">
        <f t="shared" si="4"/>
        <v>732.55401825439458</v>
      </c>
      <c r="F29" s="44">
        <f t="shared" si="1"/>
        <v>3464.9113046307612</v>
      </c>
      <c r="G29" s="44">
        <f t="shared" si="5"/>
        <v>179568.89349536935</v>
      </c>
    </row>
    <row r="30" spans="2:7">
      <c r="B30" s="138">
        <f t="shared" si="2"/>
        <v>16</v>
      </c>
      <c r="C30" s="44">
        <f t="shared" si="0"/>
        <v>970.18019578434587</v>
      </c>
      <c r="D30" s="44">
        <f t="shared" si="3"/>
        <v>238.59429599144346</v>
      </c>
      <c r="E30" s="44">
        <f t="shared" si="4"/>
        <v>731.58589979290241</v>
      </c>
      <c r="F30" s="44">
        <f t="shared" si="1"/>
        <v>3703.5056006222048</v>
      </c>
      <c r="G30" s="44">
        <f t="shared" si="5"/>
        <v>179330.29919937791</v>
      </c>
    </row>
    <row r="31" spans="2:7">
      <c r="B31" s="138">
        <f t="shared" si="2"/>
        <v>17</v>
      </c>
      <c r="C31" s="44">
        <f t="shared" si="0"/>
        <v>970.18019578434587</v>
      </c>
      <c r="D31" s="44">
        <f t="shared" si="3"/>
        <v>239.56635868738499</v>
      </c>
      <c r="E31" s="44">
        <f t="shared" si="4"/>
        <v>730.61383709696088</v>
      </c>
      <c r="F31" s="44">
        <f t="shared" si="1"/>
        <v>3943.0719593095901</v>
      </c>
      <c r="G31" s="44">
        <f t="shared" si="5"/>
        <v>179090.73284069053</v>
      </c>
    </row>
    <row r="32" spans="2:7">
      <c r="B32" s="138">
        <f t="shared" si="2"/>
        <v>18</v>
      </c>
      <c r="C32" s="44">
        <f t="shared" si="0"/>
        <v>970.18019578434587</v>
      </c>
      <c r="D32" s="44">
        <f t="shared" si="3"/>
        <v>240.54238168707536</v>
      </c>
      <c r="E32" s="44">
        <f t="shared" si="4"/>
        <v>729.63781409727051</v>
      </c>
      <c r="F32" s="44">
        <f t="shared" si="1"/>
        <v>4183.6143409966653</v>
      </c>
      <c r="G32" s="44">
        <f t="shared" si="5"/>
        <v>178850.19045900344</v>
      </c>
    </row>
    <row r="33" spans="2:7">
      <c r="B33" s="138">
        <f t="shared" si="2"/>
        <v>19</v>
      </c>
      <c r="C33" s="44">
        <f t="shared" si="0"/>
        <v>970.18019578434587</v>
      </c>
      <c r="D33" s="44">
        <f t="shared" si="3"/>
        <v>241.5223811252821</v>
      </c>
      <c r="E33" s="44">
        <f t="shared" si="4"/>
        <v>728.65781465906377</v>
      </c>
      <c r="F33" s="44">
        <f t="shared" si="1"/>
        <v>4425.1367221219471</v>
      </c>
      <c r="G33" s="44">
        <f t="shared" si="5"/>
        <v>178608.66807787816</v>
      </c>
    </row>
    <row r="34" spans="2:7">
      <c r="B34" s="138">
        <f t="shared" si="2"/>
        <v>20</v>
      </c>
      <c r="C34" s="44">
        <f t="shared" si="0"/>
        <v>970.18019578434587</v>
      </c>
      <c r="D34" s="44">
        <f t="shared" si="3"/>
        <v>242.50637320250803</v>
      </c>
      <c r="E34" s="44">
        <f t="shared" si="4"/>
        <v>727.67382258183784</v>
      </c>
      <c r="F34" s="44">
        <f t="shared" si="1"/>
        <v>4667.6430953244553</v>
      </c>
      <c r="G34" s="44">
        <f t="shared" si="5"/>
        <v>178366.16170467564</v>
      </c>
    </row>
    <row r="35" spans="2:7">
      <c r="B35" s="138">
        <f t="shared" si="2"/>
        <v>21</v>
      </c>
      <c r="C35" s="44">
        <f t="shared" si="0"/>
        <v>970.18019578434587</v>
      </c>
      <c r="D35" s="44">
        <f t="shared" si="3"/>
        <v>243.49437418525872</v>
      </c>
      <c r="E35" s="44">
        <f t="shared" si="4"/>
        <v>726.68582159908715</v>
      </c>
      <c r="F35" s="44">
        <f t="shared" si="1"/>
        <v>4911.1374695097138</v>
      </c>
      <c r="G35" s="44">
        <f t="shared" si="5"/>
        <v>178122.6673304904</v>
      </c>
    </row>
    <row r="36" spans="2:7">
      <c r="B36" s="138">
        <f t="shared" si="2"/>
        <v>22</v>
      </c>
      <c r="C36" s="44">
        <f t="shared" si="0"/>
        <v>970.18019578434587</v>
      </c>
      <c r="D36" s="44">
        <f t="shared" si="3"/>
        <v>244.48640040631142</v>
      </c>
      <c r="E36" s="44">
        <f t="shared" si="4"/>
        <v>725.69379537803445</v>
      </c>
      <c r="F36" s="44">
        <f t="shared" si="1"/>
        <v>5155.6238699160249</v>
      </c>
      <c r="G36" s="44">
        <f t="shared" si="5"/>
        <v>177878.18093008408</v>
      </c>
    </row>
    <row r="37" spans="2:7">
      <c r="B37" s="138">
        <f t="shared" si="2"/>
        <v>23</v>
      </c>
      <c r="C37" s="44">
        <f t="shared" si="0"/>
        <v>970.18019578434587</v>
      </c>
      <c r="D37" s="44">
        <f t="shared" si="3"/>
        <v>245.4824682649853</v>
      </c>
      <c r="E37" s="44">
        <f t="shared" si="4"/>
        <v>724.69772751936057</v>
      </c>
      <c r="F37" s="44">
        <f t="shared" si="1"/>
        <v>5401.10633818101</v>
      </c>
      <c r="G37" s="44">
        <f t="shared" si="5"/>
        <v>177632.69846181909</v>
      </c>
    </row>
    <row r="38" spans="2:7">
      <c r="B38" s="138">
        <f t="shared" si="2"/>
        <v>24</v>
      </c>
      <c r="C38" s="44">
        <f t="shared" si="0"/>
        <v>970.18019578434587</v>
      </c>
      <c r="D38" s="44">
        <f t="shared" si="3"/>
        <v>246.48259422741239</v>
      </c>
      <c r="E38" s="44">
        <f t="shared" si="4"/>
        <v>723.69760155693348</v>
      </c>
      <c r="F38" s="44">
        <f t="shared" si="1"/>
        <v>5647.5889324084219</v>
      </c>
      <c r="G38" s="44">
        <f t="shared" si="5"/>
        <v>177386.21586759167</v>
      </c>
    </row>
    <row r="39" spans="2:7">
      <c r="B39" s="138">
        <f t="shared" si="2"/>
        <v>25</v>
      </c>
      <c r="C39" s="44">
        <f t="shared" si="0"/>
        <v>970.18019578434587</v>
      </c>
      <c r="D39" s="44">
        <f t="shared" si="3"/>
        <v>247.48679482680973</v>
      </c>
      <c r="E39" s="44">
        <f t="shared" si="4"/>
        <v>722.69340095753614</v>
      </c>
      <c r="F39" s="44">
        <f t="shared" si="1"/>
        <v>5895.0757272352312</v>
      </c>
      <c r="G39" s="44">
        <f t="shared" si="5"/>
        <v>177138.72907276487</v>
      </c>
    </row>
    <row r="40" spans="2:7">
      <c r="B40" s="138">
        <f t="shared" si="2"/>
        <v>26</v>
      </c>
      <c r="C40" s="44">
        <f t="shared" si="0"/>
        <v>970.18019578434587</v>
      </c>
      <c r="D40" s="44">
        <f t="shared" si="3"/>
        <v>248.49508666375243</v>
      </c>
      <c r="E40" s="44">
        <f t="shared" si="4"/>
        <v>721.68510912059344</v>
      </c>
      <c r="F40" s="44">
        <f t="shared" si="1"/>
        <v>6143.5708138989839</v>
      </c>
      <c r="G40" s="44">
        <f t="shared" si="5"/>
        <v>176890.23398610111</v>
      </c>
    </row>
    <row r="41" spans="2:7">
      <c r="B41" s="138">
        <f t="shared" si="2"/>
        <v>27</v>
      </c>
      <c r="C41" s="44">
        <f t="shared" si="0"/>
        <v>970.18019578434587</v>
      </c>
      <c r="D41" s="44">
        <f t="shared" si="3"/>
        <v>249.50748640644906</v>
      </c>
      <c r="E41" s="44">
        <f t="shared" si="4"/>
        <v>720.67270937789681</v>
      </c>
      <c r="F41" s="44">
        <f t="shared" si="1"/>
        <v>6393.078300305433</v>
      </c>
      <c r="G41" s="44">
        <f t="shared" si="5"/>
        <v>176640.72649969466</v>
      </c>
    </row>
    <row r="42" spans="2:7">
      <c r="B42" s="138">
        <f t="shared" si="2"/>
        <v>28</v>
      </c>
      <c r="C42" s="44">
        <f t="shared" si="0"/>
        <v>970.18019578434587</v>
      </c>
      <c r="D42" s="44">
        <f t="shared" si="3"/>
        <v>250.52401079101583</v>
      </c>
      <c r="E42" s="44">
        <f t="shared" si="4"/>
        <v>719.65618499333004</v>
      </c>
      <c r="F42" s="44">
        <f t="shared" si="1"/>
        <v>6643.6023110964488</v>
      </c>
      <c r="G42" s="44">
        <f t="shared" si="5"/>
        <v>176390.20248890365</v>
      </c>
    </row>
    <row r="43" spans="2:7">
      <c r="B43" s="138">
        <f t="shared" si="2"/>
        <v>29</v>
      </c>
      <c r="C43" s="44">
        <f t="shared" si="0"/>
        <v>970.18019578434587</v>
      </c>
      <c r="D43" s="44">
        <f t="shared" si="3"/>
        <v>251.54467662175455</v>
      </c>
      <c r="E43" s="44">
        <f t="shared" si="4"/>
        <v>718.63551916259132</v>
      </c>
      <c r="F43" s="44">
        <f t="shared" si="1"/>
        <v>6895.1469877182035</v>
      </c>
      <c r="G43" s="44">
        <f t="shared" si="5"/>
        <v>176138.65781228189</v>
      </c>
    </row>
    <row r="44" spans="2:7">
      <c r="B44" s="138">
        <f t="shared" si="2"/>
        <v>30</v>
      </c>
      <c r="C44" s="44">
        <f t="shared" si="0"/>
        <v>970.18019578434587</v>
      </c>
      <c r="D44" s="44">
        <f t="shared" si="3"/>
        <v>252.56950077142938</v>
      </c>
      <c r="E44" s="44">
        <f t="shared" si="4"/>
        <v>717.61069501291649</v>
      </c>
      <c r="F44" s="44">
        <f t="shared" si="1"/>
        <v>7147.7164884896329</v>
      </c>
      <c r="G44" s="44">
        <f t="shared" si="5"/>
        <v>175886.08831151045</v>
      </c>
    </row>
    <row r="45" spans="2:7">
      <c r="B45" s="138">
        <f t="shared" si="2"/>
        <v>31</v>
      </c>
      <c r="C45" s="44">
        <f t="shared" si="0"/>
        <v>970.18019578434587</v>
      </c>
      <c r="D45" s="44">
        <f t="shared" si="3"/>
        <v>253.59850018154646</v>
      </c>
      <c r="E45" s="44">
        <f t="shared" si="4"/>
        <v>716.58169560279941</v>
      </c>
      <c r="F45" s="44">
        <f t="shared" si="1"/>
        <v>7401.314988671179</v>
      </c>
      <c r="G45" s="44">
        <f t="shared" si="5"/>
        <v>175632.48981132891</v>
      </c>
    </row>
    <row r="46" spans="2:7">
      <c r="B46" s="138">
        <f t="shared" si="2"/>
        <v>32</v>
      </c>
      <c r="C46" s="44">
        <f t="shared" si="0"/>
        <v>970.18019578434587</v>
      </c>
      <c r="D46" s="44">
        <f t="shared" si="3"/>
        <v>254.6316918626336</v>
      </c>
      <c r="E46" s="44">
        <f t="shared" si="4"/>
        <v>715.54850392171227</v>
      </c>
      <c r="F46" s="44">
        <f t="shared" si="1"/>
        <v>7655.9466805338125</v>
      </c>
      <c r="G46" s="44">
        <f t="shared" si="5"/>
        <v>175377.85811946628</v>
      </c>
    </row>
    <row r="47" spans="2:7">
      <c r="B47" s="138">
        <f t="shared" si="2"/>
        <v>33</v>
      </c>
      <c r="C47" s="44">
        <f t="shared" si="0"/>
        <v>970.18019578434587</v>
      </c>
      <c r="D47" s="44">
        <f t="shared" si="3"/>
        <v>255.66909289452178</v>
      </c>
      <c r="E47" s="44">
        <f t="shared" si="4"/>
        <v>714.51110288982409</v>
      </c>
      <c r="F47" s="44">
        <f t="shared" si="1"/>
        <v>7911.6157734283343</v>
      </c>
      <c r="G47" s="44">
        <f t="shared" si="5"/>
        <v>175122.18902657175</v>
      </c>
    </row>
    <row r="48" spans="2:7">
      <c r="B48" s="138">
        <f t="shared" si="2"/>
        <v>34</v>
      </c>
      <c r="C48" s="44">
        <f t="shared" si="0"/>
        <v>970.18019578434587</v>
      </c>
      <c r="D48" s="44">
        <f t="shared" si="3"/>
        <v>256.71072042662718</v>
      </c>
      <c r="E48" s="44">
        <f t="shared" si="4"/>
        <v>713.46947535771869</v>
      </c>
      <c r="F48" s="44">
        <f t="shared" si="1"/>
        <v>8168.3264938549619</v>
      </c>
      <c r="G48" s="44">
        <f t="shared" si="5"/>
        <v>174865.47830614512</v>
      </c>
    </row>
    <row r="49" spans="2:7">
      <c r="B49" s="138">
        <f t="shared" si="2"/>
        <v>35</v>
      </c>
      <c r="C49" s="44">
        <f t="shared" si="0"/>
        <v>970.18019578434587</v>
      </c>
      <c r="D49" s="44">
        <f t="shared" si="3"/>
        <v>257.75659167823483</v>
      </c>
      <c r="E49" s="44">
        <f t="shared" si="4"/>
        <v>712.42360410611104</v>
      </c>
      <c r="F49" s="44">
        <f t="shared" si="1"/>
        <v>8426.0830855331969</v>
      </c>
      <c r="G49" s="44">
        <f t="shared" si="5"/>
        <v>174607.72171446687</v>
      </c>
    </row>
    <row r="50" spans="2:7">
      <c r="B50" s="138">
        <f t="shared" si="2"/>
        <v>36</v>
      </c>
      <c r="C50" s="44">
        <f t="shared" si="0"/>
        <v>970.18019578434587</v>
      </c>
      <c r="D50" s="44">
        <f t="shared" si="3"/>
        <v>258.80672393878331</v>
      </c>
      <c r="E50" s="44">
        <f t="shared" si="4"/>
        <v>711.37347184556256</v>
      </c>
      <c r="F50" s="44">
        <f t="shared" si="1"/>
        <v>8684.8898094719807</v>
      </c>
      <c r="G50" s="44">
        <f t="shared" si="5"/>
        <v>174348.91499052808</v>
      </c>
    </row>
    <row r="51" spans="2:7">
      <c r="B51" s="138">
        <f t="shared" si="2"/>
        <v>37</v>
      </c>
      <c r="C51" s="44">
        <f t="shared" si="0"/>
        <v>970.18019578434587</v>
      </c>
      <c r="D51" s="44">
        <f t="shared" si="3"/>
        <v>259.86113456815053</v>
      </c>
      <c r="E51" s="44">
        <f t="shared" si="4"/>
        <v>710.31906121619534</v>
      </c>
      <c r="F51" s="44">
        <f t="shared" si="1"/>
        <v>8944.7509440401318</v>
      </c>
      <c r="G51" s="44">
        <f t="shared" si="5"/>
        <v>174089.05385595994</v>
      </c>
    </row>
    <row r="52" spans="2:7">
      <c r="B52" s="138">
        <f t="shared" si="2"/>
        <v>38</v>
      </c>
      <c r="C52" s="44">
        <f t="shared" si="0"/>
        <v>970.18019578434587</v>
      </c>
      <c r="D52" s="44">
        <f t="shared" si="3"/>
        <v>260.91984099694037</v>
      </c>
      <c r="E52" s="44">
        <f t="shared" si="4"/>
        <v>709.2603547874055</v>
      </c>
      <c r="F52" s="44">
        <f t="shared" si="1"/>
        <v>9205.6707850370731</v>
      </c>
      <c r="G52" s="44">
        <f t="shared" si="5"/>
        <v>173828.134014963</v>
      </c>
    </row>
    <row r="53" spans="2:7">
      <c r="B53" s="138">
        <f t="shared" si="2"/>
        <v>39</v>
      </c>
      <c r="C53" s="44">
        <f t="shared" si="0"/>
        <v>970.18019578434587</v>
      </c>
      <c r="D53" s="44">
        <f t="shared" si="3"/>
        <v>261.98286072677172</v>
      </c>
      <c r="E53" s="44">
        <f t="shared" si="4"/>
        <v>708.19733505757415</v>
      </c>
      <c r="F53" s="44">
        <f t="shared" si="1"/>
        <v>9467.6536457638449</v>
      </c>
      <c r="G53" s="44">
        <f t="shared" si="5"/>
        <v>173566.15115423623</v>
      </c>
    </row>
    <row r="54" spans="2:7">
      <c r="B54" s="138">
        <f t="shared" si="2"/>
        <v>40</v>
      </c>
      <c r="C54" s="44">
        <f t="shared" si="0"/>
        <v>970.18019578434587</v>
      </c>
      <c r="D54" s="44">
        <f t="shared" si="3"/>
        <v>263.05021133056698</v>
      </c>
      <c r="E54" s="44">
        <f t="shared" si="4"/>
        <v>707.12998445377889</v>
      </c>
      <c r="F54" s="44">
        <f t="shared" si="1"/>
        <v>9730.7038570944114</v>
      </c>
      <c r="G54" s="44">
        <f t="shared" si="5"/>
        <v>173303.10094290567</v>
      </c>
    </row>
    <row r="55" spans="2:7">
      <c r="B55" s="138">
        <f t="shared" si="2"/>
        <v>41</v>
      </c>
      <c r="C55" s="44">
        <f t="shared" si="0"/>
        <v>970.18019578434587</v>
      </c>
      <c r="D55" s="44">
        <f t="shared" si="3"/>
        <v>264.12191045284249</v>
      </c>
      <c r="E55" s="44">
        <f t="shared" si="4"/>
        <v>706.05828533150338</v>
      </c>
      <c r="F55" s="44">
        <f t="shared" si="1"/>
        <v>9994.8257675472541</v>
      </c>
      <c r="G55" s="44">
        <f t="shared" si="5"/>
        <v>173038.97903245283</v>
      </c>
    </row>
    <row r="56" spans="2:7">
      <c r="B56" s="138">
        <f t="shared" si="2"/>
        <v>42</v>
      </c>
      <c r="C56" s="44">
        <f t="shared" si="0"/>
        <v>970.18019578434587</v>
      </c>
      <c r="D56" s="44">
        <f t="shared" si="3"/>
        <v>265.19797581000103</v>
      </c>
      <c r="E56" s="44">
        <f t="shared" si="4"/>
        <v>704.98221997434484</v>
      </c>
      <c r="F56" s="44">
        <f t="shared" si="1"/>
        <v>10260.023743357255</v>
      </c>
      <c r="G56" s="44">
        <f t="shared" si="5"/>
        <v>172773.78105664282</v>
      </c>
    </row>
    <row r="57" spans="2:7">
      <c r="B57" s="138">
        <f t="shared" si="2"/>
        <v>43</v>
      </c>
      <c r="C57" s="44">
        <f t="shared" si="0"/>
        <v>970.18019578434587</v>
      </c>
      <c r="D57" s="44">
        <f t="shared" si="3"/>
        <v>266.27842519062403</v>
      </c>
      <c r="E57" s="44">
        <f t="shared" si="4"/>
        <v>703.90177059372184</v>
      </c>
      <c r="F57" s="44">
        <f t="shared" si="1"/>
        <v>10526.302168547878</v>
      </c>
      <c r="G57" s="44">
        <f t="shared" si="5"/>
        <v>172507.5026314522</v>
      </c>
    </row>
    <row r="58" spans="2:7">
      <c r="B58" s="138">
        <f t="shared" si="2"/>
        <v>44</v>
      </c>
      <c r="C58" s="44">
        <f t="shared" si="0"/>
        <v>970.18019578434587</v>
      </c>
      <c r="D58" s="44">
        <f t="shared" si="3"/>
        <v>267.36327645576557</v>
      </c>
      <c r="E58" s="44">
        <f t="shared" si="4"/>
        <v>702.8169193285803</v>
      </c>
      <c r="F58" s="44">
        <f t="shared" si="1"/>
        <v>10793.665445003644</v>
      </c>
      <c r="G58" s="44">
        <f t="shared" si="5"/>
        <v>172240.13935499644</v>
      </c>
    </row>
    <row r="59" spans="2:7">
      <c r="B59" s="138">
        <f t="shared" si="2"/>
        <v>45</v>
      </c>
      <c r="C59" s="44">
        <f t="shared" si="0"/>
        <v>970.18019578434587</v>
      </c>
      <c r="D59" s="44">
        <f t="shared" si="3"/>
        <v>268.45254753924814</v>
      </c>
      <c r="E59" s="44">
        <f t="shared" si="4"/>
        <v>701.72764824509773</v>
      </c>
      <c r="F59" s="44">
        <f t="shared" si="1"/>
        <v>11062.117992542891</v>
      </c>
      <c r="G59" s="44">
        <f t="shared" si="5"/>
        <v>171971.68680745718</v>
      </c>
    </row>
    <row r="60" spans="2:7">
      <c r="B60" s="138">
        <f t="shared" si="2"/>
        <v>46</v>
      </c>
      <c r="C60" s="44">
        <f t="shared" si="0"/>
        <v>970.18019578434587</v>
      </c>
      <c r="D60" s="44">
        <f t="shared" si="3"/>
        <v>269.54625644795874</v>
      </c>
      <c r="E60" s="44">
        <f t="shared" si="4"/>
        <v>700.63393933638713</v>
      </c>
      <c r="F60" s="44">
        <f t="shared" si="1"/>
        <v>11331.66424899085</v>
      </c>
      <c r="G60" s="44">
        <f t="shared" si="5"/>
        <v>171702.14055100922</v>
      </c>
    </row>
    <row r="61" spans="2:7">
      <c r="B61" s="138">
        <f t="shared" si="2"/>
        <v>47</v>
      </c>
      <c r="C61" s="44">
        <f t="shared" si="0"/>
        <v>970.18019578434587</v>
      </c>
      <c r="D61" s="44">
        <f t="shared" si="3"/>
        <v>270.64442126214681</v>
      </c>
      <c r="E61" s="44">
        <f t="shared" si="4"/>
        <v>699.53577452219906</v>
      </c>
      <c r="F61" s="44">
        <f t="shared" si="1"/>
        <v>11602.308670252996</v>
      </c>
      <c r="G61" s="44">
        <f t="shared" si="5"/>
        <v>171431.49612974707</v>
      </c>
    </row>
    <row r="62" spans="2:7">
      <c r="B62" s="138">
        <f t="shared" si="2"/>
        <v>48</v>
      </c>
      <c r="C62" s="44">
        <f t="shared" si="0"/>
        <v>970.18019578434587</v>
      </c>
      <c r="D62" s="44">
        <f t="shared" si="3"/>
        <v>271.74706013572268</v>
      </c>
      <c r="E62" s="44">
        <f t="shared" si="4"/>
        <v>698.43313564862319</v>
      </c>
      <c r="F62" s="44">
        <f t="shared" si="1"/>
        <v>11874.055730388718</v>
      </c>
      <c r="G62" s="44">
        <f t="shared" si="5"/>
        <v>171159.74906961134</v>
      </c>
    </row>
    <row r="63" spans="2:7">
      <c r="B63" s="138">
        <f t="shared" si="2"/>
        <v>49</v>
      </c>
      <c r="C63" s="44">
        <f t="shared" si="0"/>
        <v>970.18019578434587</v>
      </c>
      <c r="D63" s="44">
        <f t="shared" si="3"/>
        <v>272.85419129655816</v>
      </c>
      <c r="E63" s="44">
        <f t="shared" si="4"/>
        <v>697.32600448778771</v>
      </c>
      <c r="F63" s="44">
        <f t="shared" si="1"/>
        <v>12146.909921685276</v>
      </c>
      <c r="G63" s="44">
        <f t="shared" si="5"/>
        <v>170886.89487831478</v>
      </c>
    </row>
    <row r="64" spans="2:7">
      <c r="B64" s="138">
        <f t="shared" si="2"/>
        <v>50</v>
      </c>
      <c r="C64" s="44">
        <f t="shared" si="0"/>
        <v>970.18019578434587</v>
      </c>
      <c r="D64" s="44">
        <f t="shared" si="3"/>
        <v>273.96583304678768</v>
      </c>
      <c r="E64" s="44">
        <f t="shared" si="4"/>
        <v>696.21436273755819</v>
      </c>
      <c r="F64" s="44">
        <f t="shared" si="1"/>
        <v>12420.875754732064</v>
      </c>
      <c r="G64" s="44">
        <f t="shared" si="5"/>
        <v>170612.92904526799</v>
      </c>
    </row>
    <row r="65" spans="2:7">
      <c r="B65" s="138">
        <f t="shared" si="2"/>
        <v>51</v>
      </c>
      <c r="C65" s="44">
        <f t="shared" si="0"/>
        <v>970.18019578434587</v>
      </c>
      <c r="D65" s="44">
        <f t="shared" si="3"/>
        <v>275.08200376311061</v>
      </c>
      <c r="E65" s="44">
        <f t="shared" si="4"/>
        <v>695.09819202123526</v>
      </c>
      <c r="F65" s="44">
        <f t="shared" si="1"/>
        <v>12695.957758495175</v>
      </c>
      <c r="G65" s="44">
        <f t="shared" si="5"/>
        <v>170337.84704150487</v>
      </c>
    </row>
    <row r="66" spans="2:7">
      <c r="B66" s="138">
        <f t="shared" si="2"/>
        <v>52</v>
      </c>
      <c r="C66" s="44">
        <f t="shared" si="0"/>
        <v>970.18019578434587</v>
      </c>
      <c r="D66" s="44">
        <f t="shared" si="3"/>
        <v>276.20272189709556</v>
      </c>
      <c r="E66" s="44">
        <f t="shared" si="4"/>
        <v>693.97747388725031</v>
      </c>
      <c r="F66" s="44">
        <f t="shared" si="1"/>
        <v>12972.160480392271</v>
      </c>
      <c r="G66" s="44">
        <f t="shared" si="5"/>
        <v>170061.64431960776</v>
      </c>
    </row>
    <row r="67" spans="2:7">
      <c r="B67" s="138">
        <f t="shared" si="2"/>
        <v>53</v>
      </c>
      <c r="C67" s="44">
        <f t="shared" si="0"/>
        <v>970.18019578434587</v>
      </c>
      <c r="D67" s="44">
        <f t="shared" si="3"/>
        <v>277.32800597548498</v>
      </c>
      <c r="E67" s="44">
        <f t="shared" si="4"/>
        <v>692.85218980886089</v>
      </c>
      <c r="F67" s="44">
        <f t="shared" si="1"/>
        <v>13249.488486367756</v>
      </c>
      <c r="G67" s="44">
        <f t="shared" si="5"/>
        <v>169784.31631363227</v>
      </c>
    </row>
    <row r="68" spans="2:7">
      <c r="B68" s="138">
        <f t="shared" si="2"/>
        <v>54</v>
      </c>
      <c r="C68" s="44">
        <f t="shared" si="0"/>
        <v>970.18019578434587</v>
      </c>
      <c r="D68" s="44">
        <f t="shared" si="3"/>
        <v>278.45787460050155</v>
      </c>
      <c r="E68" s="44">
        <f t="shared" si="4"/>
        <v>691.72232118384431</v>
      </c>
      <c r="F68" s="44">
        <f t="shared" si="1"/>
        <v>13527.946360968257</v>
      </c>
      <c r="G68" s="44">
        <f t="shared" si="5"/>
        <v>169505.85843903176</v>
      </c>
    </row>
    <row r="69" spans="2:7">
      <c r="B69" s="138">
        <f t="shared" si="2"/>
        <v>55</v>
      </c>
      <c r="C69" s="44">
        <f t="shared" si="0"/>
        <v>970.18019578434587</v>
      </c>
      <c r="D69" s="44">
        <f t="shared" si="3"/>
        <v>279.59234645015567</v>
      </c>
      <c r="E69" s="44">
        <f t="shared" si="4"/>
        <v>690.5878493341902</v>
      </c>
      <c r="F69" s="44">
        <f t="shared" si="1"/>
        <v>13807.538707418413</v>
      </c>
      <c r="G69" s="44">
        <f t="shared" si="5"/>
        <v>169226.26609258159</v>
      </c>
    </row>
    <row r="70" spans="2:7">
      <c r="B70" s="138">
        <f t="shared" si="2"/>
        <v>56</v>
      </c>
      <c r="C70" s="44">
        <f t="shared" si="0"/>
        <v>970.18019578434587</v>
      </c>
      <c r="D70" s="44">
        <f t="shared" si="3"/>
        <v>280.73144027855426</v>
      </c>
      <c r="E70" s="44">
        <f t="shared" si="4"/>
        <v>689.44875550579161</v>
      </c>
      <c r="F70" s="44">
        <f t="shared" si="1"/>
        <v>14088.270147696967</v>
      </c>
      <c r="G70" s="44">
        <f t="shared" si="5"/>
        <v>168945.53465230303</v>
      </c>
    </row>
    <row r="71" spans="2:7">
      <c r="B71" s="138">
        <f t="shared" si="2"/>
        <v>57</v>
      </c>
      <c r="C71" s="44">
        <f t="shared" si="0"/>
        <v>970.18019578434587</v>
      </c>
      <c r="D71" s="44">
        <f t="shared" si="3"/>
        <v>281.87517491621099</v>
      </c>
      <c r="E71" s="44">
        <f t="shared" si="4"/>
        <v>688.30502086813487</v>
      </c>
      <c r="F71" s="44">
        <f t="shared" si="1"/>
        <v>14370.145322613178</v>
      </c>
      <c r="G71" s="44">
        <f t="shared" si="5"/>
        <v>168663.65947738683</v>
      </c>
    </row>
    <row r="72" spans="2:7">
      <c r="B72" s="138">
        <f t="shared" si="2"/>
        <v>58</v>
      </c>
      <c r="C72" s="44">
        <f t="shared" si="0"/>
        <v>970.18019578434587</v>
      </c>
      <c r="D72" s="44">
        <f t="shared" si="3"/>
        <v>283.02356927035714</v>
      </c>
      <c r="E72" s="44">
        <f t="shared" si="4"/>
        <v>687.15662651398873</v>
      </c>
      <c r="F72" s="44">
        <f t="shared" si="1"/>
        <v>14653.168891883535</v>
      </c>
      <c r="G72" s="44">
        <f t="shared" si="5"/>
        <v>168380.63590811647</v>
      </c>
    </row>
    <row r="73" spans="2:7">
      <c r="B73" s="138">
        <f t="shared" si="2"/>
        <v>59</v>
      </c>
      <c r="C73" s="44">
        <f t="shared" si="0"/>
        <v>970.18019578434587</v>
      </c>
      <c r="D73" s="44">
        <f t="shared" si="3"/>
        <v>284.17664232525453</v>
      </c>
      <c r="E73" s="44">
        <f t="shared" si="4"/>
        <v>686.00355345909134</v>
      </c>
      <c r="F73" s="44">
        <f t="shared" si="1"/>
        <v>14937.345534208789</v>
      </c>
      <c r="G73" s="44">
        <f t="shared" si="5"/>
        <v>168096.45926579123</v>
      </c>
    </row>
    <row r="74" spans="2:7">
      <c r="B74" s="138">
        <f t="shared" si="2"/>
        <v>60</v>
      </c>
      <c r="C74" s="44">
        <f t="shared" si="0"/>
        <v>970.18019578434587</v>
      </c>
      <c r="D74" s="44">
        <f t="shared" si="3"/>
        <v>285.33441314250922</v>
      </c>
      <c r="E74" s="44">
        <f t="shared" si="4"/>
        <v>684.84578264183665</v>
      </c>
      <c r="F74" s="44">
        <f t="shared" si="1"/>
        <v>15222.679947351298</v>
      </c>
      <c r="G74" s="44">
        <f t="shared" si="5"/>
        <v>167811.12485264873</v>
      </c>
    </row>
    <row r="75" spans="2:7">
      <c r="B75" s="138">
        <f t="shared" si="2"/>
        <v>61</v>
      </c>
      <c r="C75" s="44">
        <f t="shared" si="0"/>
        <v>970.18019578434587</v>
      </c>
      <c r="D75" s="44">
        <f t="shared" si="3"/>
        <v>286.49690086138639</v>
      </c>
      <c r="E75" s="44">
        <f t="shared" si="4"/>
        <v>683.68329492295948</v>
      </c>
      <c r="F75" s="44">
        <f t="shared" si="1"/>
        <v>15509.176848212684</v>
      </c>
      <c r="G75" s="44">
        <f t="shared" si="5"/>
        <v>167524.62795178735</v>
      </c>
    </row>
    <row r="76" spans="2:7">
      <c r="B76" s="138">
        <f t="shared" si="2"/>
        <v>62</v>
      </c>
      <c r="C76" s="44">
        <f t="shared" si="0"/>
        <v>970.18019578434587</v>
      </c>
      <c r="D76" s="44">
        <f t="shared" si="3"/>
        <v>287.66412469912723</v>
      </c>
      <c r="E76" s="44">
        <f t="shared" si="4"/>
        <v>682.51607108521864</v>
      </c>
      <c r="F76" s="44">
        <f t="shared" si="1"/>
        <v>15796.840972911812</v>
      </c>
      <c r="G76" s="44">
        <f t="shared" si="5"/>
        <v>167236.96382708821</v>
      </c>
    </row>
    <row r="77" spans="2:7">
      <c r="B77" s="138">
        <f t="shared" si="2"/>
        <v>63</v>
      </c>
      <c r="C77" s="44">
        <f t="shared" si="0"/>
        <v>970.18019578434587</v>
      </c>
      <c r="D77" s="44">
        <f t="shared" si="3"/>
        <v>288.83610395126641</v>
      </c>
      <c r="E77" s="44">
        <f t="shared" si="4"/>
        <v>681.34409183307946</v>
      </c>
      <c r="F77" s="44">
        <f t="shared" si="1"/>
        <v>16085.677076863078</v>
      </c>
      <c r="G77" s="44">
        <f t="shared" si="5"/>
        <v>166948.12772313695</v>
      </c>
    </row>
    <row r="78" spans="2:7">
      <c r="B78" s="138">
        <f t="shared" si="2"/>
        <v>64</v>
      </c>
      <c r="C78" s="44">
        <f t="shared" si="0"/>
        <v>970.18019578434587</v>
      </c>
      <c r="D78" s="44">
        <f t="shared" si="3"/>
        <v>290.01285799195057</v>
      </c>
      <c r="E78" s="44">
        <f t="shared" si="4"/>
        <v>680.1673377923953</v>
      </c>
      <c r="F78" s="44">
        <f t="shared" si="1"/>
        <v>16375.689934855029</v>
      </c>
      <c r="G78" s="44">
        <f t="shared" si="5"/>
        <v>166658.11486514501</v>
      </c>
    </row>
    <row r="79" spans="2:7">
      <c r="B79" s="138">
        <f t="shared" si="2"/>
        <v>65</v>
      </c>
      <c r="C79" s="44">
        <f t="shared" si="0"/>
        <v>970.18019578434587</v>
      </c>
      <c r="D79" s="44">
        <f t="shared" si="3"/>
        <v>291.19440627425945</v>
      </c>
      <c r="E79" s="44">
        <f t="shared" si="4"/>
        <v>678.98578951008642</v>
      </c>
      <c r="F79" s="44">
        <f t="shared" si="1"/>
        <v>16666.884341129287</v>
      </c>
      <c r="G79" s="44">
        <f t="shared" si="5"/>
        <v>166366.92045887074</v>
      </c>
    </row>
    <row r="80" spans="2:7">
      <c r="B80" s="138">
        <f t="shared" si="2"/>
        <v>66</v>
      </c>
      <c r="C80" s="44">
        <f t="shared" ref="C80:C143" si="6">IF(B80="","",$C$10)</f>
        <v>970.18019578434587</v>
      </c>
      <c r="D80" s="44">
        <f t="shared" ref="D80:D134" si="7">IF(B80="","",C80-E80)</f>
        <v>292.38076833052673</v>
      </c>
      <c r="E80" s="44">
        <f t="shared" si="4"/>
        <v>677.79942745381913</v>
      </c>
      <c r="F80" s="44">
        <f t="shared" ref="F80:F134" si="8">IF(B80="","",F79+D80)</f>
        <v>16959.265109459815</v>
      </c>
      <c r="G80" s="44">
        <f t="shared" si="5"/>
        <v>166074.5396905402</v>
      </c>
    </row>
    <row r="81" spans="2:7">
      <c r="B81" s="138">
        <f t="shared" ref="B81:B134" si="9">IF($D$6*$D$5&gt;B80,B80+1,"")</f>
        <v>67</v>
      </c>
      <c r="C81" s="44">
        <f t="shared" si="6"/>
        <v>970.18019578434587</v>
      </c>
      <c r="D81" s="44">
        <f t="shared" si="7"/>
        <v>293.57196377266359</v>
      </c>
      <c r="E81" s="44">
        <f t="shared" ref="E81:E144" si="10">IF(B81="","",$D$8*G80)</f>
        <v>676.60823201168228</v>
      </c>
      <c r="F81" s="44">
        <f t="shared" si="8"/>
        <v>17252.83707323248</v>
      </c>
      <c r="G81" s="44">
        <f t="shared" ref="G81:G133" si="11">IF(B81="","",G80-D81)</f>
        <v>165780.96772676753</v>
      </c>
    </row>
    <row r="82" spans="2:7">
      <c r="B82" s="138">
        <f t="shared" si="9"/>
        <v>68</v>
      </c>
      <c r="C82" s="44">
        <f t="shared" si="6"/>
        <v>970.18019578434587</v>
      </c>
      <c r="D82" s="44">
        <f t="shared" si="7"/>
        <v>294.76801229248213</v>
      </c>
      <c r="E82" s="44">
        <f t="shared" si="10"/>
        <v>675.41218349186374</v>
      </c>
      <c r="F82" s="44">
        <f t="shared" si="8"/>
        <v>17547.605085524963</v>
      </c>
      <c r="G82" s="44">
        <f t="shared" si="11"/>
        <v>165486.19971447505</v>
      </c>
    </row>
    <row r="83" spans="2:7">
      <c r="B83" s="138">
        <f t="shared" si="9"/>
        <v>69</v>
      </c>
      <c r="C83" s="44">
        <f t="shared" si="6"/>
        <v>970.18019578434587</v>
      </c>
      <c r="D83" s="44">
        <f t="shared" si="7"/>
        <v>295.96893366202175</v>
      </c>
      <c r="E83" s="44">
        <f t="shared" si="10"/>
        <v>674.21126212232411</v>
      </c>
      <c r="F83" s="44">
        <f t="shared" si="8"/>
        <v>17843.574019186985</v>
      </c>
      <c r="G83" s="44">
        <f t="shared" si="11"/>
        <v>165190.23078081303</v>
      </c>
    </row>
    <row r="84" spans="2:7">
      <c r="B84" s="138">
        <f t="shared" si="9"/>
        <v>70</v>
      </c>
      <c r="C84" s="44">
        <f t="shared" si="6"/>
        <v>970.18019578434587</v>
      </c>
      <c r="D84" s="44">
        <f t="shared" si="7"/>
        <v>297.17474773387517</v>
      </c>
      <c r="E84" s="44">
        <f t="shared" si="10"/>
        <v>673.0054480504707</v>
      </c>
      <c r="F84" s="44">
        <f t="shared" si="8"/>
        <v>18140.74876692086</v>
      </c>
      <c r="G84" s="44">
        <f t="shared" si="11"/>
        <v>164893.05603307916</v>
      </c>
    </row>
    <row r="85" spans="2:7">
      <c r="B85" s="138">
        <f t="shared" si="9"/>
        <v>71</v>
      </c>
      <c r="C85" s="44">
        <f t="shared" si="6"/>
        <v>970.18019578434587</v>
      </c>
      <c r="D85" s="44">
        <f t="shared" si="7"/>
        <v>298.38547444151743</v>
      </c>
      <c r="E85" s="44">
        <f t="shared" si="10"/>
        <v>671.79472134282844</v>
      </c>
      <c r="F85" s="44">
        <f t="shared" si="8"/>
        <v>18439.134241362379</v>
      </c>
      <c r="G85" s="44">
        <f t="shared" si="11"/>
        <v>164594.67055863765</v>
      </c>
    </row>
    <row r="86" spans="2:7">
      <c r="B86" s="138">
        <f t="shared" si="9"/>
        <v>72</v>
      </c>
      <c r="C86" s="44">
        <f t="shared" si="6"/>
        <v>970.18019578434587</v>
      </c>
      <c r="D86" s="44">
        <f t="shared" si="7"/>
        <v>299.60113379963479</v>
      </c>
      <c r="E86" s="44">
        <f t="shared" si="10"/>
        <v>670.57906198471107</v>
      </c>
      <c r="F86" s="44">
        <f t="shared" si="8"/>
        <v>18738.735375162014</v>
      </c>
      <c r="G86" s="44">
        <f t="shared" si="11"/>
        <v>164295.069424838</v>
      </c>
    </row>
    <row r="87" spans="2:7">
      <c r="B87" s="138">
        <f t="shared" si="9"/>
        <v>73</v>
      </c>
      <c r="C87" s="44">
        <f t="shared" si="6"/>
        <v>970.18019578434587</v>
      </c>
      <c r="D87" s="44">
        <f t="shared" si="7"/>
        <v>300.82174590445595</v>
      </c>
      <c r="E87" s="44">
        <f t="shared" si="10"/>
        <v>669.35844987988992</v>
      </c>
      <c r="F87" s="44">
        <f t="shared" si="8"/>
        <v>19039.557121066471</v>
      </c>
      <c r="G87" s="44">
        <f t="shared" si="11"/>
        <v>163994.24767893355</v>
      </c>
    </row>
    <row r="88" spans="2:7">
      <c r="B88" s="138">
        <f t="shared" si="9"/>
        <v>74</v>
      </c>
      <c r="C88" s="44">
        <f t="shared" si="6"/>
        <v>970.18019578434587</v>
      </c>
      <c r="D88" s="44">
        <f t="shared" si="7"/>
        <v>302.0473309340839</v>
      </c>
      <c r="E88" s="44">
        <f t="shared" si="10"/>
        <v>668.13286485026197</v>
      </c>
      <c r="F88" s="44">
        <f t="shared" si="8"/>
        <v>19341.604452000556</v>
      </c>
      <c r="G88" s="44">
        <f t="shared" si="11"/>
        <v>163692.20034799946</v>
      </c>
    </row>
    <row r="89" spans="2:7">
      <c r="B89" s="138">
        <f t="shared" si="9"/>
        <v>75</v>
      </c>
      <c r="C89" s="44">
        <f t="shared" si="6"/>
        <v>970.18019578434587</v>
      </c>
      <c r="D89" s="44">
        <f t="shared" si="7"/>
        <v>303.27790914882996</v>
      </c>
      <c r="E89" s="44">
        <f t="shared" si="10"/>
        <v>666.90228663551591</v>
      </c>
      <c r="F89" s="44">
        <f t="shared" si="8"/>
        <v>19644.882361149386</v>
      </c>
      <c r="G89" s="44">
        <f t="shared" si="11"/>
        <v>163388.92243885063</v>
      </c>
    </row>
    <row r="90" spans="2:7">
      <c r="B90" s="138">
        <f t="shared" si="9"/>
        <v>76</v>
      </c>
      <c r="C90" s="44">
        <f t="shared" si="6"/>
        <v>970.18019578434587</v>
      </c>
      <c r="D90" s="44">
        <f t="shared" si="7"/>
        <v>304.51350089154835</v>
      </c>
      <c r="E90" s="44">
        <f t="shared" si="10"/>
        <v>665.66669489279752</v>
      </c>
      <c r="F90" s="44">
        <f t="shared" si="8"/>
        <v>19949.395862040936</v>
      </c>
      <c r="G90" s="44">
        <f t="shared" si="11"/>
        <v>163084.40893795909</v>
      </c>
    </row>
    <row r="91" spans="2:7">
      <c r="B91" s="138">
        <f t="shared" si="9"/>
        <v>77</v>
      </c>
      <c r="C91" s="44">
        <f t="shared" si="6"/>
        <v>970.18019578434587</v>
      </c>
      <c r="D91" s="44">
        <f t="shared" si="7"/>
        <v>305.75412658797268</v>
      </c>
      <c r="E91" s="44">
        <f t="shared" si="10"/>
        <v>664.42606919637319</v>
      </c>
      <c r="F91" s="44">
        <f t="shared" si="8"/>
        <v>20255.149988628909</v>
      </c>
      <c r="G91" s="44">
        <f t="shared" si="11"/>
        <v>162778.65481137112</v>
      </c>
    </row>
    <row r="92" spans="2:7">
      <c r="B92" s="138">
        <f t="shared" si="9"/>
        <v>78</v>
      </c>
      <c r="C92" s="44">
        <f t="shared" si="6"/>
        <v>970.18019578434587</v>
      </c>
      <c r="D92" s="44">
        <f t="shared" si="7"/>
        <v>306.9998067470533</v>
      </c>
      <c r="E92" s="44">
        <f t="shared" si="10"/>
        <v>663.18038903729257</v>
      </c>
      <c r="F92" s="44">
        <f t="shared" si="8"/>
        <v>20562.149795375961</v>
      </c>
      <c r="G92" s="44">
        <f t="shared" si="11"/>
        <v>162471.65500462407</v>
      </c>
    </row>
    <row r="93" spans="2:7">
      <c r="B93" s="138">
        <f t="shared" si="9"/>
        <v>79</v>
      </c>
      <c r="C93" s="44">
        <f t="shared" si="6"/>
        <v>970.18019578434587</v>
      </c>
      <c r="D93" s="44">
        <f t="shared" si="7"/>
        <v>308.25056196129685</v>
      </c>
      <c r="E93" s="44">
        <f t="shared" si="10"/>
        <v>661.92963382304902</v>
      </c>
      <c r="F93" s="44">
        <f t="shared" si="8"/>
        <v>20870.400357337257</v>
      </c>
      <c r="G93" s="44">
        <f t="shared" si="11"/>
        <v>162163.40444266278</v>
      </c>
    </row>
    <row r="94" spans="2:7">
      <c r="B94" s="138">
        <f t="shared" si="9"/>
        <v>80</v>
      </c>
      <c r="C94" s="44">
        <f t="shared" si="6"/>
        <v>970.18019578434587</v>
      </c>
      <c r="D94" s="44">
        <f t="shared" si="7"/>
        <v>309.50641290710632</v>
      </c>
      <c r="E94" s="44">
        <f t="shared" si="10"/>
        <v>660.67378287723955</v>
      </c>
      <c r="F94" s="44">
        <f t="shared" si="8"/>
        <v>21179.906770244364</v>
      </c>
      <c r="G94" s="44">
        <f t="shared" si="11"/>
        <v>161853.89802975568</v>
      </c>
    </row>
    <row r="95" spans="2:7">
      <c r="B95" s="138">
        <f t="shared" si="9"/>
        <v>81</v>
      </c>
      <c r="C95" s="44">
        <f t="shared" si="6"/>
        <v>970.18019578434587</v>
      </c>
      <c r="D95" s="44">
        <f t="shared" si="7"/>
        <v>310.76738034512289</v>
      </c>
      <c r="E95" s="44">
        <f t="shared" si="10"/>
        <v>659.41281543922298</v>
      </c>
      <c r="F95" s="44">
        <f t="shared" si="8"/>
        <v>21490.674150589486</v>
      </c>
      <c r="G95" s="44">
        <f t="shared" si="11"/>
        <v>161543.13064941057</v>
      </c>
    </row>
    <row r="96" spans="2:7">
      <c r="B96" s="138">
        <f t="shared" si="9"/>
        <v>82</v>
      </c>
      <c r="C96" s="44">
        <f t="shared" si="6"/>
        <v>970.18019578434587</v>
      </c>
      <c r="D96" s="44">
        <f t="shared" si="7"/>
        <v>312.03348512056903</v>
      </c>
      <c r="E96" s="44">
        <f t="shared" si="10"/>
        <v>658.14671066377684</v>
      </c>
      <c r="F96" s="44">
        <f t="shared" si="8"/>
        <v>21802.707635710056</v>
      </c>
      <c r="G96" s="44">
        <f t="shared" si="11"/>
        <v>161231.09716429</v>
      </c>
    </row>
    <row r="97" spans="2:7">
      <c r="B97" s="138">
        <f t="shared" si="9"/>
        <v>83</v>
      </c>
      <c r="C97" s="44">
        <f t="shared" si="6"/>
        <v>970.18019578434587</v>
      </c>
      <c r="D97" s="44">
        <f t="shared" si="7"/>
        <v>313.30474816359344</v>
      </c>
      <c r="E97" s="44">
        <f t="shared" si="10"/>
        <v>656.87544762075242</v>
      </c>
      <c r="F97" s="44">
        <f t="shared" si="8"/>
        <v>22116.012383873651</v>
      </c>
      <c r="G97" s="44">
        <f t="shared" si="11"/>
        <v>160917.79241612641</v>
      </c>
    </row>
    <row r="98" spans="2:7">
      <c r="B98" s="138">
        <f t="shared" si="9"/>
        <v>84</v>
      </c>
      <c r="C98" s="44">
        <f t="shared" si="6"/>
        <v>970.18019578434587</v>
      </c>
      <c r="D98" s="44">
        <f t="shared" si="7"/>
        <v>314.58119048961657</v>
      </c>
      <c r="E98" s="44">
        <f t="shared" si="10"/>
        <v>655.5990052947293</v>
      </c>
      <c r="F98" s="44">
        <f t="shared" si="8"/>
        <v>22430.593574363269</v>
      </c>
      <c r="G98" s="44">
        <f t="shared" si="11"/>
        <v>160603.2112256368</v>
      </c>
    </row>
    <row r="99" spans="2:7">
      <c r="B99" s="138">
        <f t="shared" si="9"/>
        <v>85</v>
      </c>
      <c r="C99" s="44">
        <f t="shared" si="6"/>
        <v>970.18019578434587</v>
      </c>
      <c r="D99" s="44">
        <f t="shared" si="7"/>
        <v>315.86283319967879</v>
      </c>
      <c r="E99" s="44">
        <f t="shared" si="10"/>
        <v>654.31736258466708</v>
      </c>
      <c r="F99" s="44">
        <f t="shared" si="8"/>
        <v>22746.456407562946</v>
      </c>
      <c r="G99" s="44">
        <f t="shared" si="11"/>
        <v>160287.34839243712</v>
      </c>
    </row>
    <row r="100" spans="2:7">
      <c r="B100" s="138">
        <f t="shared" si="9"/>
        <v>86</v>
      </c>
      <c r="C100" s="44">
        <f t="shared" si="6"/>
        <v>970.18019578434587</v>
      </c>
      <c r="D100" s="44">
        <f t="shared" si="7"/>
        <v>317.14969748078806</v>
      </c>
      <c r="E100" s="44">
        <f t="shared" si="10"/>
        <v>653.03049830355781</v>
      </c>
      <c r="F100" s="44">
        <f t="shared" si="8"/>
        <v>23063.606105043735</v>
      </c>
      <c r="G100" s="44">
        <f t="shared" si="11"/>
        <v>159970.19869495634</v>
      </c>
    </row>
    <row r="101" spans="2:7">
      <c r="B101" s="138">
        <f t="shared" si="9"/>
        <v>87</v>
      </c>
      <c r="C101" s="44">
        <f t="shared" si="6"/>
        <v>970.18019578434587</v>
      </c>
      <c r="D101" s="44">
        <f t="shared" si="7"/>
        <v>318.44180460627149</v>
      </c>
      <c r="E101" s="44">
        <f t="shared" si="10"/>
        <v>651.73839117807438</v>
      </c>
      <c r="F101" s="44">
        <f t="shared" si="8"/>
        <v>23382.047909650006</v>
      </c>
      <c r="G101" s="44">
        <f t="shared" si="11"/>
        <v>159651.75689035008</v>
      </c>
    </row>
    <row r="102" spans="2:7">
      <c r="B102" s="138">
        <f t="shared" si="9"/>
        <v>88</v>
      </c>
      <c r="C102" s="44">
        <f t="shared" si="6"/>
        <v>970.18019578434587</v>
      </c>
      <c r="D102" s="44">
        <f t="shared" si="7"/>
        <v>319.73917593612566</v>
      </c>
      <c r="E102" s="44">
        <f t="shared" si="10"/>
        <v>650.44101984822021</v>
      </c>
      <c r="F102" s="44">
        <f t="shared" si="8"/>
        <v>23701.787085586133</v>
      </c>
      <c r="G102" s="44">
        <f t="shared" si="11"/>
        <v>159332.01771441396</v>
      </c>
    </row>
    <row r="103" spans="2:7">
      <c r="B103" s="138">
        <f t="shared" si="9"/>
        <v>89</v>
      </c>
      <c r="C103" s="44">
        <f t="shared" si="6"/>
        <v>970.18019578434587</v>
      </c>
      <c r="D103" s="44">
        <f t="shared" si="7"/>
        <v>321.04183291737115</v>
      </c>
      <c r="E103" s="44">
        <f t="shared" si="10"/>
        <v>649.13836286697472</v>
      </c>
      <c r="F103" s="44">
        <f t="shared" si="8"/>
        <v>24022.828918503503</v>
      </c>
      <c r="G103" s="44">
        <f t="shared" si="11"/>
        <v>159010.97588149659</v>
      </c>
    </row>
    <row r="104" spans="2:7">
      <c r="B104" s="138">
        <f t="shared" si="9"/>
        <v>90</v>
      </c>
      <c r="C104" s="44">
        <f t="shared" si="6"/>
        <v>970.18019578434587</v>
      </c>
      <c r="D104" s="44">
        <f t="shared" si="7"/>
        <v>322.34979708440585</v>
      </c>
      <c r="E104" s="44">
        <f t="shared" si="10"/>
        <v>647.83039869994002</v>
      </c>
      <c r="F104" s="44">
        <f t="shared" si="8"/>
        <v>24345.17871558791</v>
      </c>
      <c r="G104" s="44">
        <f t="shared" si="11"/>
        <v>158688.62608441219</v>
      </c>
    </row>
    <row r="105" spans="2:7">
      <c r="B105" s="138">
        <f t="shared" si="9"/>
        <v>91</v>
      </c>
      <c r="C105" s="44">
        <f t="shared" si="6"/>
        <v>970.18019578434587</v>
      </c>
      <c r="D105" s="44">
        <f t="shared" si="7"/>
        <v>323.66309005936171</v>
      </c>
      <c r="E105" s="44">
        <f t="shared" si="10"/>
        <v>646.51710572498416</v>
      </c>
      <c r="F105" s="44">
        <f t="shared" si="8"/>
        <v>24668.841805647273</v>
      </c>
      <c r="G105" s="44">
        <f t="shared" si="11"/>
        <v>158364.96299435283</v>
      </c>
    </row>
    <row r="106" spans="2:7">
      <c r="B106" s="138">
        <f t="shared" si="9"/>
        <v>92</v>
      </c>
      <c r="C106" s="44">
        <f t="shared" si="6"/>
        <v>970.18019578434587</v>
      </c>
      <c r="D106" s="44">
        <f t="shared" si="7"/>
        <v>324.98173355246161</v>
      </c>
      <c r="E106" s="44">
        <f t="shared" si="10"/>
        <v>645.19846223188426</v>
      </c>
      <c r="F106" s="44">
        <f t="shared" si="8"/>
        <v>24993.823539199733</v>
      </c>
      <c r="G106" s="44">
        <f t="shared" si="11"/>
        <v>158039.98126080036</v>
      </c>
    </row>
    <row r="107" spans="2:7">
      <c r="B107" s="138">
        <f t="shared" si="9"/>
        <v>93</v>
      </c>
      <c r="C107" s="44">
        <f t="shared" si="6"/>
        <v>970.18019578434587</v>
      </c>
      <c r="D107" s="44">
        <f t="shared" si="7"/>
        <v>326.30574936237906</v>
      </c>
      <c r="E107" s="44">
        <f t="shared" si="10"/>
        <v>643.87444642196681</v>
      </c>
      <c r="F107" s="44">
        <f t="shared" si="8"/>
        <v>25320.129288562111</v>
      </c>
      <c r="G107" s="44">
        <f t="shared" si="11"/>
        <v>157713.67551143796</v>
      </c>
    </row>
    <row r="108" spans="2:7">
      <c r="B108" s="138">
        <f t="shared" si="9"/>
        <v>94</v>
      </c>
      <c r="C108" s="44">
        <f t="shared" si="6"/>
        <v>970.18019578434587</v>
      </c>
      <c r="D108" s="44">
        <f t="shared" si="7"/>
        <v>327.63515937659758</v>
      </c>
      <c r="E108" s="44">
        <f t="shared" si="10"/>
        <v>642.54503640774828</v>
      </c>
      <c r="F108" s="44">
        <f t="shared" si="8"/>
        <v>25647.764447938709</v>
      </c>
      <c r="G108" s="44">
        <f t="shared" si="11"/>
        <v>157386.04035206136</v>
      </c>
    </row>
    <row r="109" spans="2:7">
      <c r="B109" s="138">
        <f t="shared" si="9"/>
        <v>95</v>
      </c>
      <c r="C109" s="44">
        <f t="shared" si="6"/>
        <v>970.18019578434587</v>
      </c>
      <c r="D109" s="44">
        <f t="shared" si="7"/>
        <v>328.96998557177324</v>
      </c>
      <c r="E109" s="44">
        <f t="shared" si="10"/>
        <v>641.21021021257263</v>
      </c>
      <c r="F109" s="44">
        <f t="shared" si="8"/>
        <v>25976.734433510483</v>
      </c>
      <c r="G109" s="44">
        <f t="shared" si="11"/>
        <v>157057.07036648958</v>
      </c>
    </row>
    <row r="110" spans="2:7">
      <c r="B110" s="138">
        <f t="shared" si="9"/>
        <v>96</v>
      </c>
      <c r="C110" s="44">
        <f t="shared" si="6"/>
        <v>970.18019578434587</v>
      </c>
      <c r="D110" s="44">
        <f t="shared" si="7"/>
        <v>330.31025001409762</v>
      </c>
      <c r="E110" s="44">
        <f t="shared" si="10"/>
        <v>639.86994577024825</v>
      </c>
      <c r="F110" s="44">
        <f t="shared" si="8"/>
        <v>26307.044683524582</v>
      </c>
      <c r="G110" s="44">
        <f t="shared" si="11"/>
        <v>156726.76011647549</v>
      </c>
    </row>
    <row r="111" spans="2:7">
      <c r="B111" s="138">
        <f t="shared" si="9"/>
        <v>97</v>
      </c>
      <c r="C111" s="44">
        <f t="shared" si="6"/>
        <v>970.18019578434587</v>
      </c>
      <c r="D111" s="44">
        <f t="shared" si="7"/>
        <v>331.65597485966293</v>
      </c>
      <c r="E111" s="44">
        <f t="shared" si="10"/>
        <v>638.52422092468294</v>
      </c>
      <c r="F111" s="44">
        <f t="shared" si="8"/>
        <v>26638.700658384245</v>
      </c>
      <c r="G111" s="44">
        <f t="shared" si="11"/>
        <v>156395.10414161583</v>
      </c>
    </row>
    <row r="112" spans="2:7">
      <c r="B112" s="138">
        <f t="shared" si="9"/>
        <v>98</v>
      </c>
      <c r="C112" s="44">
        <f t="shared" si="6"/>
        <v>970.18019578434587</v>
      </c>
      <c r="D112" s="44">
        <f t="shared" si="7"/>
        <v>333.00718235482771</v>
      </c>
      <c r="E112" s="44">
        <f t="shared" si="10"/>
        <v>637.17301342951816</v>
      </c>
      <c r="F112" s="44">
        <f t="shared" si="8"/>
        <v>26971.707840739073</v>
      </c>
      <c r="G112" s="44">
        <f t="shared" si="11"/>
        <v>156062.09695926099</v>
      </c>
    </row>
    <row r="113" spans="2:7">
      <c r="B113" s="138">
        <f t="shared" si="9"/>
        <v>99</v>
      </c>
      <c r="C113" s="44">
        <f t="shared" si="6"/>
        <v>970.18019578434587</v>
      </c>
      <c r="D113" s="44">
        <f t="shared" si="7"/>
        <v>334.36389483658525</v>
      </c>
      <c r="E113" s="44">
        <f t="shared" si="10"/>
        <v>635.81630094776062</v>
      </c>
      <c r="F113" s="44">
        <f t="shared" si="8"/>
        <v>27306.071735575657</v>
      </c>
      <c r="G113" s="44">
        <f t="shared" si="11"/>
        <v>155727.73306442439</v>
      </c>
    </row>
    <row r="114" spans="2:7">
      <c r="B114" s="138">
        <f t="shared" si="9"/>
        <v>100</v>
      </c>
      <c r="C114" s="44">
        <f t="shared" si="6"/>
        <v>970.18019578434587</v>
      </c>
      <c r="D114" s="44">
        <f t="shared" si="7"/>
        <v>335.72613473293234</v>
      </c>
      <c r="E114" s="44">
        <f t="shared" si="10"/>
        <v>634.45406105141353</v>
      </c>
      <c r="F114" s="44">
        <f t="shared" si="8"/>
        <v>27641.79787030859</v>
      </c>
      <c r="G114" s="44">
        <f t="shared" si="11"/>
        <v>155392.00692969147</v>
      </c>
    </row>
    <row r="115" spans="2:7">
      <c r="B115" s="138">
        <f t="shared" si="9"/>
        <v>101</v>
      </c>
      <c r="C115" s="44">
        <f t="shared" si="6"/>
        <v>970.18019578434587</v>
      </c>
      <c r="D115" s="44">
        <f t="shared" si="7"/>
        <v>337.09392456324008</v>
      </c>
      <c r="E115" s="44">
        <f t="shared" si="10"/>
        <v>633.08627122110579</v>
      </c>
      <c r="F115" s="44">
        <f t="shared" si="8"/>
        <v>27978.89179487183</v>
      </c>
      <c r="G115" s="44">
        <f t="shared" si="11"/>
        <v>155054.91300512824</v>
      </c>
    </row>
    <row r="116" spans="2:7">
      <c r="B116" s="138">
        <f t="shared" si="9"/>
        <v>102</v>
      </c>
      <c r="C116" s="44">
        <f t="shared" si="6"/>
        <v>970.18019578434587</v>
      </c>
      <c r="D116" s="44">
        <f t="shared" si="7"/>
        <v>338.46728693862656</v>
      </c>
      <c r="E116" s="44">
        <f t="shared" si="10"/>
        <v>631.71290884571931</v>
      </c>
      <c r="F116" s="44">
        <f t="shared" si="8"/>
        <v>28317.359081810457</v>
      </c>
      <c r="G116" s="44">
        <f t="shared" si="11"/>
        <v>154716.44571818961</v>
      </c>
    </row>
    <row r="117" spans="2:7">
      <c r="B117" s="138">
        <f t="shared" si="9"/>
        <v>103</v>
      </c>
      <c r="C117" s="44">
        <f t="shared" si="6"/>
        <v>970.18019578434587</v>
      </c>
      <c r="D117" s="44">
        <f t="shared" si="7"/>
        <v>339.84624456233007</v>
      </c>
      <c r="E117" s="44">
        <f t="shared" si="10"/>
        <v>630.3339512220158</v>
      </c>
      <c r="F117" s="44">
        <f t="shared" si="8"/>
        <v>28657.205326372787</v>
      </c>
      <c r="G117" s="44">
        <f t="shared" si="11"/>
        <v>154376.59947362728</v>
      </c>
    </row>
    <row r="118" spans="2:7">
      <c r="B118" s="138">
        <f t="shared" si="9"/>
        <v>104</v>
      </c>
      <c r="C118" s="44">
        <f t="shared" si="6"/>
        <v>970.18019578434587</v>
      </c>
      <c r="D118" s="44">
        <f t="shared" si="7"/>
        <v>341.2308202300851</v>
      </c>
      <c r="E118" s="44">
        <f t="shared" si="10"/>
        <v>628.94937555426077</v>
      </c>
      <c r="F118" s="44">
        <f t="shared" si="8"/>
        <v>28998.436146602871</v>
      </c>
      <c r="G118" s="44">
        <f t="shared" si="11"/>
        <v>154035.36865339719</v>
      </c>
    </row>
    <row r="119" spans="2:7">
      <c r="B119" s="138">
        <f t="shared" si="9"/>
        <v>105</v>
      </c>
      <c r="C119" s="44">
        <f t="shared" si="6"/>
        <v>970.18019578434587</v>
      </c>
      <c r="D119" s="44">
        <f t="shared" si="7"/>
        <v>342.62103683049827</v>
      </c>
      <c r="E119" s="44">
        <f t="shared" si="10"/>
        <v>627.5591589538476</v>
      </c>
      <c r="F119" s="44">
        <f t="shared" si="8"/>
        <v>29341.057183433368</v>
      </c>
      <c r="G119" s="44">
        <f t="shared" si="11"/>
        <v>153692.74761656669</v>
      </c>
    </row>
    <row r="120" spans="2:7">
      <c r="B120" s="138">
        <f t="shared" si="9"/>
        <v>106</v>
      </c>
      <c r="C120" s="44">
        <f t="shared" si="6"/>
        <v>970.18019578434587</v>
      </c>
      <c r="D120" s="44">
        <f t="shared" si="7"/>
        <v>344.01691734542771</v>
      </c>
      <c r="E120" s="44">
        <f t="shared" si="10"/>
        <v>626.16327843891816</v>
      </c>
      <c r="F120" s="44">
        <f t="shared" si="8"/>
        <v>29685.074100778795</v>
      </c>
      <c r="G120" s="44">
        <f t="shared" si="11"/>
        <v>153348.73069922125</v>
      </c>
    </row>
    <row r="121" spans="2:7">
      <c r="B121" s="138">
        <f t="shared" si="9"/>
        <v>107</v>
      </c>
      <c r="C121" s="44">
        <f t="shared" si="6"/>
        <v>970.18019578434587</v>
      </c>
      <c r="D121" s="44">
        <f t="shared" si="7"/>
        <v>345.41848485036212</v>
      </c>
      <c r="E121" s="44">
        <f t="shared" si="10"/>
        <v>624.76171093398375</v>
      </c>
      <c r="F121" s="44">
        <f t="shared" si="8"/>
        <v>30030.492585629156</v>
      </c>
      <c r="G121" s="44">
        <f t="shared" si="11"/>
        <v>153003.3122143709</v>
      </c>
    </row>
    <row r="122" spans="2:7">
      <c r="B122" s="138">
        <f t="shared" si="9"/>
        <v>108</v>
      </c>
      <c r="C122" s="44">
        <f t="shared" si="6"/>
        <v>970.18019578434587</v>
      </c>
      <c r="D122" s="44">
        <f t="shared" si="7"/>
        <v>346.8257625148027</v>
      </c>
      <c r="E122" s="44">
        <f t="shared" si="10"/>
        <v>623.35443326954316</v>
      </c>
      <c r="F122" s="44">
        <f t="shared" si="8"/>
        <v>30377.318348143959</v>
      </c>
      <c r="G122" s="44">
        <f t="shared" si="11"/>
        <v>152656.48645185609</v>
      </c>
    </row>
    <row r="123" spans="2:7">
      <c r="B123" s="138">
        <f t="shared" si="9"/>
        <v>109</v>
      </c>
      <c r="C123" s="44">
        <f t="shared" si="6"/>
        <v>970.18019578434587</v>
      </c>
      <c r="D123" s="44">
        <f t="shared" si="7"/>
        <v>348.23877360264635</v>
      </c>
      <c r="E123" s="44">
        <f t="shared" si="10"/>
        <v>621.94142218169952</v>
      </c>
      <c r="F123" s="44">
        <f t="shared" si="8"/>
        <v>30725.557121746606</v>
      </c>
      <c r="G123" s="44">
        <f t="shared" si="11"/>
        <v>152308.24767825345</v>
      </c>
    </row>
    <row r="124" spans="2:7">
      <c r="B124" s="138">
        <f t="shared" si="9"/>
        <v>110</v>
      </c>
      <c r="C124" s="44">
        <f t="shared" si="6"/>
        <v>970.18019578434587</v>
      </c>
      <c r="D124" s="44">
        <f t="shared" si="7"/>
        <v>349.65754147256939</v>
      </c>
      <c r="E124" s="44">
        <f t="shared" si="10"/>
        <v>620.52265431177648</v>
      </c>
      <c r="F124" s="44">
        <f t="shared" si="8"/>
        <v>31075.214663219176</v>
      </c>
      <c r="G124" s="44">
        <f t="shared" si="11"/>
        <v>151958.59013678087</v>
      </c>
    </row>
    <row r="125" spans="2:7">
      <c r="B125" s="138">
        <f t="shared" si="9"/>
        <v>111</v>
      </c>
      <c r="C125" s="44">
        <f t="shared" si="6"/>
        <v>970.18019578434587</v>
      </c>
      <c r="D125" s="44">
        <f t="shared" si="7"/>
        <v>351.08208957841487</v>
      </c>
      <c r="E125" s="44">
        <f t="shared" si="10"/>
        <v>619.098106205931</v>
      </c>
      <c r="F125" s="44">
        <f t="shared" si="8"/>
        <v>31426.296752797592</v>
      </c>
      <c r="G125" s="44">
        <f t="shared" si="11"/>
        <v>151607.50804720246</v>
      </c>
    </row>
    <row r="126" spans="2:7">
      <c r="B126" s="138">
        <f t="shared" si="9"/>
        <v>112</v>
      </c>
      <c r="C126" s="44">
        <f t="shared" si="6"/>
        <v>970.18019578434587</v>
      </c>
      <c r="D126" s="44">
        <f t="shared" si="7"/>
        <v>352.51244146957924</v>
      </c>
      <c r="E126" s="44">
        <f t="shared" si="10"/>
        <v>617.66775431476663</v>
      </c>
      <c r="F126" s="44">
        <f t="shared" si="8"/>
        <v>31778.809194267171</v>
      </c>
      <c r="G126" s="44">
        <f t="shared" si="11"/>
        <v>151254.99560573287</v>
      </c>
    </row>
    <row r="127" spans="2:7">
      <c r="B127" s="138">
        <f t="shared" si="9"/>
        <v>113</v>
      </c>
      <c r="C127" s="44">
        <f t="shared" si="6"/>
        <v>970.18019578434587</v>
      </c>
      <c r="D127" s="44">
        <f t="shared" si="7"/>
        <v>353.94862079140239</v>
      </c>
      <c r="E127" s="44">
        <f t="shared" si="10"/>
        <v>616.23157499294348</v>
      </c>
      <c r="F127" s="44">
        <f t="shared" si="8"/>
        <v>32132.757815058572</v>
      </c>
      <c r="G127" s="44">
        <f t="shared" si="11"/>
        <v>150901.04698494147</v>
      </c>
    </row>
    <row r="128" spans="2:7">
      <c r="B128" s="138">
        <f t="shared" si="9"/>
        <v>114</v>
      </c>
      <c r="C128" s="44">
        <f t="shared" si="6"/>
        <v>970.18019578434587</v>
      </c>
      <c r="D128" s="44">
        <f t="shared" si="7"/>
        <v>355.39065128555819</v>
      </c>
      <c r="E128" s="44">
        <f t="shared" si="10"/>
        <v>614.78954449878768</v>
      </c>
      <c r="F128" s="44">
        <f t="shared" si="8"/>
        <v>32488.14846634413</v>
      </c>
      <c r="G128" s="44">
        <f t="shared" si="11"/>
        <v>150545.6563336559</v>
      </c>
    </row>
    <row r="129" spans="2:7">
      <c r="B129" s="138">
        <f t="shared" si="9"/>
        <v>115</v>
      </c>
      <c r="C129" s="44">
        <f t="shared" si="6"/>
        <v>970.18019578434587</v>
      </c>
      <c r="D129" s="44">
        <f t="shared" si="7"/>
        <v>356.838556790447</v>
      </c>
      <c r="E129" s="44">
        <f t="shared" si="10"/>
        <v>613.34163899389887</v>
      </c>
      <c r="F129" s="44">
        <f t="shared" si="8"/>
        <v>32844.987023134578</v>
      </c>
      <c r="G129" s="44">
        <f t="shared" si="11"/>
        <v>150188.81777686547</v>
      </c>
    </row>
    <row r="130" spans="2:7">
      <c r="B130" s="138">
        <f t="shared" si="9"/>
        <v>116</v>
      </c>
      <c r="C130" s="44">
        <f t="shared" si="6"/>
        <v>970.18019578434587</v>
      </c>
      <c r="D130" s="44">
        <f t="shared" si="7"/>
        <v>358.29236124158967</v>
      </c>
      <c r="E130" s="44">
        <f t="shared" si="10"/>
        <v>611.8878345427562</v>
      </c>
      <c r="F130" s="44">
        <f t="shared" si="8"/>
        <v>33203.279384376168</v>
      </c>
      <c r="G130" s="44">
        <f t="shared" si="11"/>
        <v>149830.52541562388</v>
      </c>
    </row>
    <row r="131" spans="2:7">
      <c r="B131" s="138">
        <f t="shared" si="9"/>
        <v>117</v>
      </c>
      <c r="C131" s="44">
        <f t="shared" si="6"/>
        <v>970.18019578434587</v>
      </c>
      <c r="D131" s="44">
        <f t="shared" si="7"/>
        <v>359.75208867202355</v>
      </c>
      <c r="E131" s="44">
        <f t="shared" si="10"/>
        <v>610.42810711232232</v>
      </c>
      <c r="F131" s="44">
        <f t="shared" si="8"/>
        <v>33563.031473048191</v>
      </c>
      <c r="G131" s="44">
        <f t="shared" si="11"/>
        <v>149470.77332695186</v>
      </c>
    </row>
    <row r="132" spans="2:7">
      <c r="B132" s="138">
        <f t="shared" si="9"/>
        <v>118</v>
      </c>
      <c r="C132" s="44">
        <f t="shared" si="6"/>
        <v>970.18019578434587</v>
      </c>
      <c r="D132" s="44">
        <f t="shared" si="7"/>
        <v>361.21776321269931</v>
      </c>
      <c r="E132" s="44">
        <f t="shared" si="10"/>
        <v>608.96243257164656</v>
      </c>
      <c r="F132" s="44">
        <f t="shared" si="8"/>
        <v>33924.24923626089</v>
      </c>
      <c r="G132" s="44">
        <f t="shared" si="11"/>
        <v>149109.55556373915</v>
      </c>
    </row>
    <row r="133" spans="2:7">
      <c r="B133" s="138">
        <f t="shared" si="9"/>
        <v>119</v>
      </c>
      <c r="C133" s="44">
        <f t="shared" si="6"/>
        <v>970.18019578434587</v>
      </c>
      <c r="D133" s="44">
        <f t="shared" si="7"/>
        <v>362.68940909288051</v>
      </c>
      <c r="E133" s="44">
        <f t="shared" si="10"/>
        <v>607.49078669146536</v>
      </c>
      <c r="F133" s="44">
        <f t="shared" si="8"/>
        <v>34286.938645353774</v>
      </c>
      <c r="G133" s="44">
        <f t="shared" si="11"/>
        <v>148746.86615464627</v>
      </c>
    </row>
    <row r="134" spans="2:7">
      <c r="B134" s="138">
        <f t="shared" si="9"/>
        <v>120</v>
      </c>
      <c r="C134" s="44">
        <f t="shared" si="6"/>
        <v>970.18019578434587</v>
      </c>
      <c r="D134" s="44">
        <f t="shared" si="7"/>
        <v>364.16705064054315</v>
      </c>
      <c r="E134" s="44">
        <f t="shared" si="10"/>
        <v>606.01314514380272</v>
      </c>
      <c r="F134" s="44">
        <f t="shared" si="8"/>
        <v>34651.105695994316</v>
      </c>
      <c r="G134" s="44">
        <f>IF(B134="","",G133-D134)</f>
        <v>148382.69910400573</v>
      </c>
    </row>
    <row r="135" spans="2:7">
      <c r="B135" s="138">
        <f t="shared" ref="B135:B149" si="12">IF($D$6*$D$5&gt;B134,B134+1,"")</f>
        <v>121</v>
      </c>
      <c r="C135" s="44">
        <f t="shared" si="6"/>
        <v>970.18019578434587</v>
      </c>
      <c r="D135" s="44">
        <f t="shared" ref="D135:D149" si="13">IF(B135="","",C135-E135)</f>
        <v>365.65071228277884</v>
      </c>
      <c r="E135" s="44">
        <f t="shared" si="10"/>
        <v>604.52948350156703</v>
      </c>
      <c r="F135" s="44">
        <f>IF(B135="","",F134+D135)</f>
        <v>35016.756408277099</v>
      </c>
      <c r="G135" s="44">
        <f t="shared" ref="G135:G149" si="14">IF(B135="","",G134-D135)</f>
        <v>148017.04839172296</v>
      </c>
    </row>
    <row r="136" spans="2:7">
      <c r="B136" s="138">
        <f t="shared" si="12"/>
        <v>122</v>
      </c>
      <c r="C136" s="44">
        <f t="shared" si="6"/>
        <v>970.18019578434587</v>
      </c>
      <c r="D136" s="44">
        <f t="shared" si="13"/>
        <v>367.14041854619813</v>
      </c>
      <c r="E136" s="44">
        <f t="shared" si="10"/>
        <v>603.03977723814774</v>
      </c>
      <c r="F136" s="44">
        <f t="shared" ref="F136:F199" si="15">IF(B136="","",F135+D136)</f>
        <v>35383.8968268233</v>
      </c>
      <c r="G136" s="44">
        <f t="shared" si="14"/>
        <v>147649.90797317677</v>
      </c>
    </row>
    <row r="137" spans="2:7">
      <c r="B137" s="138">
        <f t="shared" si="12"/>
        <v>123</v>
      </c>
      <c r="C137" s="44">
        <f t="shared" si="6"/>
        <v>970.18019578434587</v>
      </c>
      <c r="D137" s="44">
        <f t="shared" si="13"/>
        <v>368.63619405733573</v>
      </c>
      <c r="E137" s="44">
        <f t="shared" si="10"/>
        <v>601.54400172701014</v>
      </c>
      <c r="F137" s="44">
        <f t="shared" si="15"/>
        <v>35752.533020880634</v>
      </c>
      <c r="G137" s="44">
        <f t="shared" si="14"/>
        <v>147281.27177911944</v>
      </c>
    </row>
    <row r="138" spans="2:7">
      <c r="B138" s="138">
        <f t="shared" si="12"/>
        <v>124</v>
      </c>
      <c r="C138" s="44">
        <f t="shared" si="6"/>
        <v>970.18019578434587</v>
      </c>
      <c r="D138" s="44">
        <f t="shared" si="13"/>
        <v>370.13806354305825</v>
      </c>
      <c r="E138" s="44">
        <f t="shared" si="10"/>
        <v>600.04213224128762</v>
      </c>
      <c r="F138" s="44">
        <f t="shared" si="15"/>
        <v>36122.671084423695</v>
      </c>
      <c r="G138" s="44">
        <f t="shared" si="14"/>
        <v>146911.13371557638</v>
      </c>
    </row>
    <row r="139" spans="2:7">
      <c r="B139" s="138">
        <f t="shared" si="12"/>
        <v>125</v>
      </c>
      <c r="C139" s="44">
        <f t="shared" si="6"/>
        <v>970.18019578434587</v>
      </c>
      <c r="D139" s="44">
        <f t="shared" si="13"/>
        <v>371.64605183097262</v>
      </c>
      <c r="E139" s="44">
        <f t="shared" si="10"/>
        <v>598.53414395337325</v>
      </c>
      <c r="F139" s="44">
        <f t="shared" si="15"/>
        <v>36494.317136254671</v>
      </c>
      <c r="G139" s="44">
        <f t="shared" si="14"/>
        <v>146539.48766374541</v>
      </c>
    </row>
    <row r="140" spans="2:7">
      <c r="B140" s="138">
        <f t="shared" si="12"/>
        <v>126</v>
      </c>
      <c r="C140" s="44">
        <f t="shared" si="6"/>
        <v>970.18019578434587</v>
      </c>
      <c r="D140" s="44">
        <f t="shared" si="13"/>
        <v>373.16018384983613</v>
      </c>
      <c r="E140" s="44">
        <f t="shared" si="10"/>
        <v>597.02001193450974</v>
      </c>
      <c r="F140" s="44">
        <f t="shared" si="15"/>
        <v>36867.47732010451</v>
      </c>
      <c r="G140" s="44">
        <f t="shared" si="14"/>
        <v>146166.32747989558</v>
      </c>
    </row>
    <row r="141" spans="2:7">
      <c r="B141" s="138">
        <f t="shared" si="12"/>
        <v>127</v>
      </c>
      <c r="C141" s="44">
        <f t="shared" si="6"/>
        <v>970.18019578434587</v>
      </c>
      <c r="D141" s="44">
        <f t="shared" si="13"/>
        <v>374.68048462996933</v>
      </c>
      <c r="E141" s="44">
        <f t="shared" si="10"/>
        <v>595.49971115437654</v>
      </c>
      <c r="F141" s="44">
        <f t="shared" si="15"/>
        <v>37242.157804734481</v>
      </c>
      <c r="G141" s="44">
        <f t="shared" si="14"/>
        <v>145791.64699526562</v>
      </c>
    </row>
    <row r="142" spans="2:7">
      <c r="B142" s="138">
        <f t="shared" si="12"/>
        <v>128</v>
      </c>
      <c r="C142" s="44">
        <f t="shared" si="6"/>
        <v>970.18019578434587</v>
      </c>
      <c r="D142" s="44">
        <f t="shared" si="13"/>
        <v>376.20697930366919</v>
      </c>
      <c r="E142" s="44">
        <f t="shared" si="10"/>
        <v>593.97321648067668</v>
      </c>
      <c r="F142" s="44">
        <f t="shared" si="15"/>
        <v>37618.364784038153</v>
      </c>
      <c r="G142" s="44">
        <f t="shared" si="14"/>
        <v>145415.44001596194</v>
      </c>
    </row>
    <row r="143" spans="2:7">
      <c r="B143" s="138">
        <f t="shared" si="12"/>
        <v>129</v>
      </c>
      <c r="C143" s="44">
        <f t="shared" si="6"/>
        <v>970.18019578434587</v>
      </c>
      <c r="D143" s="44">
        <f t="shared" si="13"/>
        <v>377.73969310562484</v>
      </c>
      <c r="E143" s="44">
        <f t="shared" si="10"/>
        <v>592.44050267872103</v>
      </c>
      <c r="F143" s="44">
        <f t="shared" si="15"/>
        <v>37996.104477143781</v>
      </c>
      <c r="G143" s="44">
        <f t="shared" si="14"/>
        <v>145037.70032285631</v>
      </c>
    </row>
    <row r="144" spans="2:7">
      <c r="B144" s="138">
        <f t="shared" si="12"/>
        <v>130</v>
      </c>
      <c r="C144" s="44">
        <f t="shared" ref="C144:C149" si="16">IF(B144="","",$C$10)</f>
        <v>970.18019578434587</v>
      </c>
      <c r="D144" s="44">
        <f t="shared" si="13"/>
        <v>379.27865137333447</v>
      </c>
      <c r="E144" s="44">
        <f t="shared" si="10"/>
        <v>590.9015444110114</v>
      </c>
      <c r="F144" s="44">
        <f t="shared" si="15"/>
        <v>38375.383128517118</v>
      </c>
      <c r="G144" s="44">
        <f t="shared" si="14"/>
        <v>144658.42167148297</v>
      </c>
    </row>
    <row r="145" spans="2:7">
      <c r="B145" s="138">
        <f t="shared" si="12"/>
        <v>131</v>
      </c>
      <c r="C145" s="44">
        <f t="shared" si="16"/>
        <v>970.18019578434587</v>
      </c>
      <c r="D145" s="44">
        <f t="shared" si="13"/>
        <v>380.82387954752471</v>
      </c>
      <c r="E145" s="44">
        <f t="shared" ref="E145:E208" si="17">IF(B145="","",$D$8*G144)</f>
        <v>589.35631623682116</v>
      </c>
      <c r="F145" s="44">
        <f t="shared" si="15"/>
        <v>38756.207008064644</v>
      </c>
      <c r="G145" s="44">
        <f t="shared" si="14"/>
        <v>144277.59779193543</v>
      </c>
    </row>
    <row r="146" spans="2:7">
      <c r="B146" s="138">
        <f t="shared" si="12"/>
        <v>132</v>
      </c>
      <c r="C146" s="44">
        <f t="shared" si="16"/>
        <v>970.18019578434587</v>
      </c>
      <c r="D146" s="44">
        <f t="shared" si="13"/>
        <v>382.3754031725706</v>
      </c>
      <c r="E146" s="44">
        <f t="shared" si="17"/>
        <v>587.80479261177527</v>
      </c>
      <c r="F146" s="44">
        <f t="shared" si="15"/>
        <v>39138.582411237214</v>
      </c>
      <c r="G146" s="44">
        <f t="shared" si="14"/>
        <v>143895.22238876286</v>
      </c>
    </row>
    <row r="147" spans="2:7">
      <c r="B147" s="138">
        <f t="shared" si="12"/>
        <v>133</v>
      </c>
      <c r="C147" s="44">
        <f t="shared" si="16"/>
        <v>970.18019578434587</v>
      </c>
      <c r="D147" s="44">
        <f t="shared" si="13"/>
        <v>383.93324789691803</v>
      </c>
      <c r="E147" s="44">
        <f t="shared" si="17"/>
        <v>586.24694788742784</v>
      </c>
      <c r="F147" s="44">
        <f t="shared" si="15"/>
        <v>39522.515659134129</v>
      </c>
      <c r="G147" s="44">
        <f t="shared" si="14"/>
        <v>143511.28914086593</v>
      </c>
    </row>
    <row r="148" spans="2:7">
      <c r="B148" s="138">
        <f t="shared" si="12"/>
        <v>134</v>
      </c>
      <c r="C148" s="44">
        <f t="shared" si="16"/>
        <v>970.18019578434587</v>
      </c>
      <c r="D148" s="44">
        <f t="shared" si="13"/>
        <v>385.49743947350828</v>
      </c>
      <c r="E148" s="44">
        <f t="shared" si="17"/>
        <v>584.68275631083759</v>
      </c>
      <c r="F148" s="44">
        <f t="shared" si="15"/>
        <v>39908.01309860764</v>
      </c>
      <c r="G148" s="44">
        <f t="shared" si="14"/>
        <v>143125.79170139242</v>
      </c>
    </row>
    <row r="149" spans="2:7">
      <c r="B149" s="138">
        <f t="shared" si="12"/>
        <v>135</v>
      </c>
      <c r="C149" s="44">
        <f t="shared" si="16"/>
        <v>970.18019578434587</v>
      </c>
      <c r="D149" s="44">
        <f t="shared" si="13"/>
        <v>387.06800376020294</v>
      </c>
      <c r="E149" s="44">
        <f t="shared" si="17"/>
        <v>583.11219202414293</v>
      </c>
      <c r="F149" s="44">
        <f t="shared" si="15"/>
        <v>40295.08110236784</v>
      </c>
      <c r="G149" s="44">
        <f t="shared" si="14"/>
        <v>142738.7236976322</v>
      </c>
    </row>
    <row r="150" spans="2:7">
      <c r="B150" s="138">
        <f t="shared" ref="B150:B208" si="18">IF($D$6*$D$5&gt;B149,B149+1,"")</f>
        <v>136</v>
      </c>
      <c r="C150" s="44">
        <f t="shared" ref="C150:C199" si="19">IF(B150="","",$C$10)</f>
        <v>970.18019578434587</v>
      </c>
      <c r="D150" s="44">
        <f t="shared" ref="D150:D207" si="20">IF(B150="","",C150-E150)</f>
        <v>388.64496672021164</v>
      </c>
      <c r="E150" s="44">
        <f t="shared" si="17"/>
        <v>581.53522906413423</v>
      </c>
      <c r="F150" s="44">
        <f t="shared" si="15"/>
        <v>40683.72606908805</v>
      </c>
      <c r="G150" s="44">
        <f t="shared" ref="G150:G208" si="21">IF(B150="","",G149-D150)</f>
        <v>142350.07873091198</v>
      </c>
    </row>
    <row r="151" spans="2:7">
      <c r="B151" s="138">
        <f t="shared" si="18"/>
        <v>137</v>
      </c>
      <c r="C151" s="44">
        <f t="shared" si="19"/>
        <v>970.18019578434587</v>
      </c>
      <c r="D151" s="44">
        <f t="shared" si="20"/>
        <v>390.22835442252176</v>
      </c>
      <c r="E151" s="44">
        <f t="shared" si="17"/>
        <v>579.95184136182411</v>
      </c>
      <c r="F151" s="44">
        <f t="shared" si="15"/>
        <v>41073.954423510571</v>
      </c>
      <c r="G151" s="44">
        <f t="shared" si="21"/>
        <v>141959.85037648946</v>
      </c>
    </row>
    <row r="152" spans="2:7">
      <c r="B152" s="138">
        <f t="shared" si="18"/>
        <v>138</v>
      </c>
      <c r="C152" s="44">
        <f t="shared" si="19"/>
        <v>970.18019578434587</v>
      </c>
      <c r="D152" s="44">
        <f t="shared" si="20"/>
        <v>391.81819304232852</v>
      </c>
      <c r="E152" s="44">
        <f t="shared" si="17"/>
        <v>578.36200274201735</v>
      </c>
      <c r="F152" s="44">
        <f t="shared" si="15"/>
        <v>41465.772616552902</v>
      </c>
      <c r="G152" s="44">
        <f t="shared" si="21"/>
        <v>141568.03218344713</v>
      </c>
    </row>
    <row r="153" spans="2:7">
      <c r="B153" s="138">
        <f t="shared" si="18"/>
        <v>139</v>
      </c>
      <c r="C153" s="44">
        <f t="shared" si="19"/>
        <v>970.18019578434587</v>
      </c>
      <c r="D153" s="44">
        <f t="shared" si="20"/>
        <v>393.41450886146845</v>
      </c>
      <c r="E153" s="44">
        <f t="shared" si="17"/>
        <v>576.76568692287742</v>
      </c>
      <c r="F153" s="44">
        <f t="shared" si="15"/>
        <v>41859.18712541437</v>
      </c>
      <c r="G153" s="44">
        <f t="shared" si="21"/>
        <v>141174.61767458566</v>
      </c>
    </row>
    <row r="154" spans="2:7">
      <c r="B154" s="138">
        <f t="shared" si="18"/>
        <v>140</v>
      </c>
      <c r="C154" s="44">
        <f t="shared" si="19"/>
        <v>970.18019578434587</v>
      </c>
      <c r="D154" s="44">
        <f t="shared" si="20"/>
        <v>395.01732826885325</v>
      </c>
      <c r="E154" s="44">
        <f t="shared" si="17"/>
        <v>575.16286751549262</v>
      </c>
      <c r="F154" s="44">
        <f t="shared" si="15"/>
        <v>42254.204453683225</v>
      </c>
      <c r="G154" s="44">
        <f t="shared" si="21"/>
        <v>140779.60034631682</v>
      </c>
    </row>
    <row r="155" spans="2:7">
      <c r="B155" s="138">
        <f t="shared" si="18"/>
        <v>141</v>
      </c>
      <c r="C155" s="44">
        <f t="shared" si="19"/>
        <v>970.18019578434587</v>
      </c>
      <c r="D155" s="44">
        <f t="shared" si="20"/>
        <v>396.62667776090655</v>
      </c>
      <c r="E155" s="44">
        <f t="shared" si="17"/>
        <v>573.55351802343932</v>
      </c>
      <c r="F155" s="44">
        <f t="shared" si="15"/>
        <v>42650.831131444131</v>
      </c>
      <c r="G155" s="44">
        <f t="shared" si="21"/>
        <v>140382.9736685559</v>
      </c>
    </row>
    <row r="156" spans="2:7">
      <c r="B156" s="138">
        <f t="shared" si="18"/>
        <v>142</v>
      </c>
      <c r="C156" s="44">
        <f t="shared" si="19"/>
        <v>970.18019578434587</v>
      </c>
      <c r="D156" s="44">
        <f t="shared" si="20"/>
        <v>398.24258394200172</v>
      </c>
      <c r="E156" s="44">
        <f t="shared" si="17"/>
        <v>571.93761184234415</v>
      </c>
      <c r="F156" s="44">
        <f t="shared" si="15"/>
        <v>43049.073715386134</v>
      </c>
      <c r="G156" s="44">
        <f t="shared" si="21"/>
        <v>139984.73108461392</v>
      </c>
    </row>
    <row r="157" spans="2:7">
      <c r="B157" s="138">
        <f t="shared" si="18"/>
        <v>143</v>
      </c>
      <c r="C157" s="44">
        <f t="shared" si="19"/>
        <v>970.18019578434587</v>
      </c>
      <c r="D157" s="44">
        <f t="shared" si="20"/>
        <v>399.86507352490139</v>
      </c>
      <c r="E157" s="44">
        <f t="shared" si="17"/>
        <v>570.31512225944448</v>
      </c>
      <c r="F157" s="44">
        <f t="shared" si="15"/>
        <v>43448.938788911037</v>
      </c>
      <c r="G157" s="44">
        <f t="shared" si="21"/>
        <v>139584.86601108901</v>
      </c>
    </row>
    <row r="158" spans="2:7">
      <c r="B158" s="138">
        <f t="shared" si="18"/>
        <v>144</v>
      </c>
      <c r="C158" s="44">
        <f t="shared" si="19"/>
        <v>970.18019578434587</v>
      </c>
      <c r="D158" s="44">
        <f t="shared" si="20"/>
        <v>401.49417333119948</v>
      </c>
      <c r="E158" s="44">
        <f t="shared" si="17"/>
        <v>568.68602245314639</v>
      </c>
      <c r="F158" s="44">
        <f t="shared" si="15"/>
        <v>43850.432962242237</v>
      </c>
      <c r="G158" s="44">
        <f t="shared" si="21"/>
        <v>139183.37183775782</v>
      </c>
    </row>
    <row r="159" spans="2:7">
      <c r="B159" s="138">
        <f t="shared" si="18"/>
        <v>145</v>
      </c>
      <c r="C159" s="44">
        <f t="shared" si="19"/>
        <v>970.18019578434587</v>
      </c>
      <c r="D159" s="44">
        <f t="shared" si="20"/>
        <v>403.1299102917643</v>
      </c>
      <c r="E159" s="44">
        <f t="shared" si="17"/>
        <v>567.05028549258157</v>
      </c>
      <c r="F159" s="44">
        <f t="shared" si="15"/>
        <v>44253.562872533999</v>
      </c>
      <c r="G159" s="44">
        <f t="shared" si="21"/>
        <v>138780.24192746606</v>
      </c>
    </row>
    <row r="160" spans="2:7">
      <c r="B160" s="138">
        <f t="shared" si="18"/>
        <v>146</v>
      </c>
      <c r="C160" s="44">
        <f t="shared" si="19"/>
        <v>970.18019578434587</v>
      </c>
      <c r="D160" s="44">
        <f t="shared" si="20"/>
        <v>404.77231144718394</v>
      </c>
      <c r="E160" s="44">
        <f t="shared" si="17"/>
        <v>565.40788433716193</v>
      </c>
      <c r="F160" s="44">
        <f t="shared" si="15"/>
        <v>44658.33518398118</v>
      </c>
      <c r="G160" s="44">
        <f t="shared" si="21"/>
        <v>138375.46961601888</v>
      </c>
    </row>
    <row r="161" spans="2:7">
      <c r="B161" s="138">
        <f t="shared" si="18"/>
        <v>147</v>
      </c>
      <c r="C161" s="44">
        <f t="shared" si="19"/>
        <v>970.18019578434587</v>
      </c>
      <c r="D161" s="44">
        <f t="shared" si="20"/>
        <v>406.42140394821331</v>
      </c>
      <c r="E161" s="44">
        <f t="shared" si="17"/>
        <v>563.75879183613256</v>
      </c>
      <c r="F161" s="44">
        <f t="shared" si="15"/>
        <v>45064.756587929391</v>
      </c>
      <c r="G161" s="44">
        <f t="shared" si="21"/>
        <v>137969.04821207066</v>
      </c>
    </row>
    <row r="162" spans="2:7">
      <c r="B162" s="138">
        <f t="shared" si="18"/>
        <v>148</v>
      </c>
      <c r="C162" s="44">
        <f t="shared" si="19"/>
        <v>970.18019578434587</v>
      </c>
      <c r="D162" s="44">
        <f t="shared" si="20"/>
        <v>408.07721505622249</v>
      </c>
      <c r="E162" s="44">
        <f t="shared" si="17"/>
        <v>562.10298072812338</v>
      </c>
      <c r="F162" s="44">
        <f t="shared" si="15"/>
        <v>45472.83380298561</v>
      </c>
      <c r="G162" s="44">
        <f t="shared" si="21"/>
        <v>137560.97099701443</v>
      </c>
    </row>
    <row r="163" spans="2:7">
      <c r="B163" s="138">
        <f t="shared" si="18"/>
        <v>149</v>
      </c>
      <c r="C163" s="44">
        <f t="shared" si="19"/>
        <v>970.18019578434587</v>
      </c>
      <c r="D163" s="44">
        <f t="shared" si="20"/>
        <v>409.739772143648</v>
      </c>
      <c r="E163" s="44">
        <f t="shared" si="17"/>
        <v>560.44042364069787</v>
      </c>
      <c r="F163" s="44">
        <f t="shared" si="15"/>
        <v>45882.57357512926</v>
      </c>
      <c r="G163" s="44">
        <f t="shared" si="21"/>
        <v>137151.23122487077</v>
      </c>
    </row>
    <row r="164" spans="2:7">
      <c r="B164" s="138">
        <f t="shared" si="18"/>
        <v>150</v>
      </c>
      <c r="C164" s="44">
        <f t="shared" si="19"/>
        <v>970.18019578434587</v>
      </c>
      <c r="D164" s="44">
        <f t="shared" si="20"/>
        <v>411.4091026944451</v>
      </c>
      <c r="E164" s="44">
        <f t="shared" si="17"/>
        <v>558.77109308990077</v>
      </c>
      <c r="F164" s="44">
        <f t="shared" si="15"/>
        <v>46293.982677823704</v>
      </c>
      <c r="G164" s="44">
        <f t="shared" si="21"/>
        <v>136739.82212217632</v>
      </c>
    </row>
    <row r="165" spans="2:7">
      <c r="B165" s="138">
        <f t="shared" si="18"/>
        <v>151</v>
      </c>
      <c r="C165" s="44">
        <f t="shared" si="19"/>
        <v>970.18019578434587</v>
      </c>
      <c r="D165" s="44">
        <f t="shared" si="20"/>
        <v>413.08523430454204</v>
      </c>
      <c r="E165" s="44">
        <f t="shared" si="17"/>
        <v>557.09496147980383</v>
      </c>
      <c r="F165" s="44">
        <f t="shared" si="15"/>
        <v>46707.067912128245</v>
      </c>
      <c r="G165" s="44">
        <f t="shared" si="21"/>
        <v>136326.73688787178</v>
      </c>
    </row>
    <row r="166" spans="2:7">
      <c r="B166" s="138">
        <f t="shared" si="18"/>
        <v>152</v>
      </c>
      <c r="C166" s="44">
        <f t="shared" si="19"/>
        <v>970.18019578434587</v>
      </c>
      <c r="D166" s="44">
        <f t="shared" si="20"/>
        <v>414.7681946822961</v>
      </c>
      <c r="E166" s="44">
        <f t="shared" si="17"/>
        <v>555.41200110204977</v>
      </c>
      <c r="F166" s="44">
        <f t="shared" si="15"/>
        <v>47121.836106810544</v>
      </c>
      <c r="G166" s="44">
        <f t="shared" si="21"/>
        <v>135911.9686931895</v>
      </c>
    </row>
    <row r="167" spans="2:7">
      <c r="B167" s="138">
        <f t="shared" si="18"/>
        <v>153</v>
      </c>
      <c r="C167" s="44">
        <f t="shared" si="19"/>
        <v>970.18019578434587</v>
      </c>
      <c r="D167" s="44">
        <f t="shared" si="20"/>
        <v>416.45801164895215</v>
      </c>
      <c r="E167" s="44">
        <f t="shared" si="17"/>
        <v>553.72218413539372</v>
      </c>
      <c r="F167" s="44">
        <f t="shared" si="15"/>
        <v>47538.294118459497</v>
      </c>
      <c r="G167" s="44">
        <f t="shared" si="21"/>
        <v>135495.51068154056</v>
      </c>
    </row>
    <row r="168" spans="2:7">
      <c r="B168" s="138">
        <f t="shared" si="18"/>
        <v>154</v>
      </c>
      <c r="C168" s="44">
        <f t="shared" si="19"/>
        <v>970.18019578434587</v>
      </c>
      <c r="D168" s="44">
        <f t="shared" si="20"/>
        <v>418.154713139102</v>
      </c>
      <c r="E168" s="44">
        <f t="shared" si="17"/>
        <v>552.02548264524387</v>
      </c>
      <c r="F168" s="44">
        <f t="shared" si="15"/>
        <v>47956.448831598602</v>
      </c>
      <c r="G168" s="44">
        <f t="shared" si="21"/>
        <v>135077.35596840145</v>
      </c>
    </row>
    <row r="169" spans="2:7">
      <c r="B169" s="138">
        <f t="shared" si="18"/>
        <v>155</v>
      </c>
      <c r="C169" s="44">
        <f t="shared" si="19"/>
        <v>970.18019578434587</v>
      </c>
      <c r="D169" s="44">
        <f t="shared" si="20"/>
        <v>419.85832720114661</v>
      </c>
      <c r="E169" s="44">
        <f t="shared" si="17"/>
        <v>550.32186858319926</v>
      </c>
      <c r="F169" s="44">
        <f t="shared" si="15"/>
        <v>48376.307158799747</v>
      </c>
      <c r="G169" s="44">
        <f t="shared" si="21"/>
        <v>134657.49764120029</v>
      </c>
    </row>
    <row r="170" spans="2:7">
      <c r="B170" s="138">
        <f t="shared" si="18"/>
        <v>156</v>
      </c>
      <c r="C170" s="44">
        <f t="shared" si="19"/>
        <v>970.18019578434587</v>
      </c>
      <c r="D170" s="44">
        <f t="shared" si="20"/>
        <v>421.56888199775972</v>
      </c>
      <c r="E170" s="44">
        <f t="shared" si="17"/>
        <v>548.61131378658615</v>
      </c>
      <c r="F170" s="44">
        <f t="shared" si="15"/>
        <v>48797.876040797506</v>
      </c>
      <c r="G170" s="44">
        <f t="shared" si="21"/>
        <v>134235.92875920254</v>
      </c>
    </row>
    <row r="171" spans="2:7">
      <c r="B171" s="138">
        <f t="shared" si="18"/>
        <v>157</v>
      </c>
      <c r="C171" s="44">
        <f t="shared" si="19"/>
        <v>970.18019578434587</v>
      </c>
      <c r="D171" s="44">
        <f t="shared" si="20"/>
        <v>423.28640580635283</v>
      </c>
      <c r="E171" s="44">
        <f t="shared" si="17"/>
        <v>546.89378997799304</v>
      </c>
      <c r="F171" s="44">
        <f t="shared" si="15"/>
        <v>49221.162446603856</v>
      </c>
      <c r="G171" s="44">
        <f t="shared" si="21"/>
        <v>133812.64235339619</v>
      </c>
    </row>
    <row r="172" spans="2:7">
      <c r="B172" s="138">
        <f t="shared" si="18"/>
        <v>158</v>
      </c>
      <c r="C172" s="44">
        <f t="shared" si="19"/>
        <v>970.18019578434587</v>
      </c>
      <c r="D172" s="44">
        <f t="shared" si="20"/>
        <v>425.01092701954349</v>
      </c>
      <c r="E172" s="44">
        <f t="shared" si="17"/>
        <v>545.16926876480238</v>
      </c>
      <c r="F172" s="44">
        <f t="shared" si="15"/>
        <v>49646.173373623402</v>
      </c>
      <c r="G172" s="44">
        <f t="shared" si="21"/>
        <v>133387.63142637664</v>
      </c>
    </row>
    <row r="173" spans="2:7">
      <c r="B173" s="138">
        <f t="shared" si="18"/>
        <v>159</v>
      </c>
      <c r="C173" s="44">
        <f t="shared" si="19"/>
        <v>970.18019578434587</v>
      </c>
      <c r="D173" s="44">
        <f t="shared" si="20"/>
        <v>426.74247414562421</v>
      </c>
      <c r="E173" s="44">
        <f t="shared" si="17"/>
        <v>543.43772163872165</v>
      </c>
      <c r="F173" s="44">
        <f t="shared" si="15"/>
        <v>50072.915847769029</v>
      </c>
      <c r="G173" s="44">
        <f t="shared" si="21"/>
        <v>132960.88895223101</v>
      </c>
    </row>
    <row r="174" spans="2:7">
      <c r="B174" s="138">
        <f t="shared" si="18"/>
        <v>160</v>
      </c>
      <c r="C174" s="44">
        <f t="shared" si="19"/>
        <v>970.18019578434587</v>
      </c>
      <c r="D174" s="44">
        <f t="shared" si="20"/>
        <v>428.48107580903388</v>
      </c>
      <c r="E174" s="44">
        <f t="shared" si="17"/>
        <v>541.69911997531199</v>
      </c>
      <c r="F174" s="44">
        <f t="shared" si="15"/>
        <v>50501.396923578061</v>
      </c>
      <c r="G174" s="44">
        <f t="shared" si="21"/>
        <v>132532.40787642196</v>
      </c>
    </row>
    <row r="175" spans="2:7">
      <c r="B175" s="138">
        <f t="shared" si="18"/>
        <v>161</v>
      </c>
      <c r="C175" s="44">
        <f t="shared" si="19"/>
        <v>970.18019578434587</v>
      </c>
      <c r="D175" s="44">
        <f t="shared" si="20"/>
        <v>430.22676075083075</v>
      </c>
      <c r="E175" s="44">
        <f t="shared" si="17"/>
        <v>539.95343503351512</v>
      </c>
      <c r="F175" s="44">
        <f t="shared" si="15"/>
        <v>50931.623684328893</v>
      </c>
      <c r="G175" s="44">
        <f t="shared" si="21"/>
        <v>132102.18111567112</v>
      </c>
    </row>
    <row r="176" spans="2:7">
      <c r="B176" s="138">
        <f t="shared" si="18"/>
        <v>162</v>
      </c>
      <c r="C176" s="44">
        <f t="shared" si="19"/>
        <v>970.18019578434587</v>
      </c>
      <c r="D176" s="44">
        <f t="shared" si="20"/>
        <v>431.97955782916779</v>
      </c>
      <c r="E176" s="44">
        <f t="shared" si="17"/>
        <v>538.20063795517808</v>
      </c>
      <c r="F176" s="44">
        <f t="shared" si="15"/>
        <v>51363.60324215806</v>
      </c>
      <c r="G176" s="44">
        <f t="shared" si="21"/>
        <v>131670.20155784194</v>
      </c>
    </row>
    <row r="177" spans="2:7">
      <c r="B177" s="138">
        <f t="shared" si="18"/>
        <v>163</v>
      </c>
      <c r="C177" s="44">
        <f t="shared" si="19"/>
        <v>970.18019578434587</v>
      </c>
      <c r="D177" s="44">
        <f t="shared" si="20"/>
        <v>433.7394960197696</v>
      </c>
      <c r="E177" s="44">
        <f t="shared" si="17"/>
        <v>536.44069976457627</v>
      </c>
      <c r="F177" s="44">
        <f t="shared" si="15"/>
        <v>51797.342738177831</v>
      </c>
      <c r="G177" s="44">
        <f t="shared" si="21"/>
        <v>131236.46206182218</v>
      </c>
    </row>
    <row r="178" spans="2:7">
      <c r="B178" s="138">
        <f t="shared" si="18"/>
        <v>164</v>
      </c>
      <c r="C178" s="44">
        <f t="shared" si="19"/>
        <v>970.18019578434587</v>
      </c>
      <c r="D178" s="44">
        <f t="shared" si="20"/>
        <v>435.50660441641128</v>
      </c>
      <c r="E178" s="44">
        <f t="shared" si="17"/>
        <v>534.67359136793459</v>
      </c>
      <c r="F178" s="44">
        <f t="shared" si="15"/>
        <v>52232.849342594243</v>
      </c>
      <c r="G178" s="44">
        <f t="shared" si="21"/>
        <v>130800.95545740577</v>
      </c>
    </row>
    <row r="179" spans="2:7">
      <c r="B179" s="138">
        <f t="shared" si="18"/>
        <v>165</v>
      </c>
      <c r="C179" s="44">
        <f t="shared" si="19"/>
        <v>970.18019578434587</v>
      </c>
      <c r="D179" s="44">
        <f t="shared" si="20"/>
        <v>437.28091223140018</v>
      </c>
      <c r="E179" s="44">
        <f t="shared" si="17"/>
        <v>532.89928355294569</v>
      </c>
      <c r="F179" s="44">
        <f t="shared" si="15"/>
        <v>52670.130254825643</v>
      </c>
      <c r="G179" s="44">
        <f t="shared" si="21"/>
        <v>130363.67454517436</v>
      </c>
    </row>
    <row r="180" spans="2:7">
      <c r="B180" s="138">
        <f t="shared" si="18"/>
        <v>166</v>
      </c>
      <c r="C180" s="44">
        <f t="shared" si="19"/>
        <v>970.18019578434587</v>
      </c>
      <c r="D180" s="44">
        <f t="shared" si="20"/>
        <v>439.06244879605754</v>
      </c>
      <c r="E180" s="44">
        <f t="shared" si="17"/>
        <v>531.11774698828833</v>
      </c>
      <c r="F180" s="44">
        <f t="shared" si="15"/>
        <v>53109.192703621702</v>
      </c>
      <c r="G180" s="44">
        <f t="shared" si="21"/>
        <v>129924.6120963783</v>
      </c>
    </row>
    <row r="181" spans="2:7">
      <c r="B181" s="138">
        <f t="shared" si="18"/>
        <v>167</v>
      </c>
      <c r="C181" s="44">
        <f t="shared" si="19"/>
        <v>970.18019578434587</v>
      </c>
      <c r="D181" s="44">
        <f t="shared" si="20"/>
        <v>440.85124356120446</v>
      </c>
      <c r="E181" s="44">
        <f t="shared" si="17"/>
        <v>529.32895222314141</v>
      </c>
      <c r="F181" s="44">
        <f t="shared" si="15"/>
        <v>53550.043947182909</v>
      </c>
      <c r="G181" s="44">
        <f t="shared" si="21"/>
        <v>129483.7608528171</v>
      </c>
    </row>
    <row r="182" spans="2:7">
      <c r="B182" s="138">
        <f t="shared" si="18"/>
        <v>168</v>
      </c>
      <c r="C182" s="44">
        <f t="shared" si="19"/>
        <v>970.18019578434587</v>
      </c>
      <c r="D182" s="44">
        <f t="shared" si="20"/>
        <v>442.64732609764815</v>
      </c>
      <c r="E182" s="44">
        <f t="shared" si="17"/>
        <v>527.53286968669772</v>
      </c>
      <c r="F182" s="44">
        <f t="shared" si="15"/>
        <v>53992.691273280558</v>
      </c>
      <c r="G182" s="44">
        <f t="shared" si="21"/>
        <v>129041.11352671945</v>
      </c>
    </row>
    <row r="183" spans="2:7">
      <c r="B183" s="138">
        <f t="shared" si="18"/>
        <v>169</v>
      </c>
      <c r="C183" s="44">
        <f t="shared" si="19"/>
        <v>970.18019578434587</v>
      </c>
      <c r="D183" s="44">
        <f t="shared" si="20"/>
        <v>444.45072609667091</v>
      </c>
      <c r="E183" s="44">
        <f t="shared" si="17"/>
        <v>525.72946968767496</v>
      </c>
      <c r="F183" s="44">
        <f t="shared" si="15"/>
        <v>54437.141999377229</v>
      </c>
      <c r="G183" s="44">
        <f t="shared" si="21"/>
        <v>128596.66280062278</v>
      </c>
    </row>
    <row r="184" spans="2:7">
      <c r="B184" s="138">
        <f t="shared" si="18"/>
        <v>170</v>
      </c>
      <c r="C184" s="44">
        <f t="shared" si="19"/>
        <v>970.18019578434587</v>
      </c>
      <c r="D184" s="44">
        <f t="shared" si="20"/>
        <v>446.26147337052112</v>
      </c>
      <c r="E184" s="44">
        <f t="shared" si="17"/>
        <v>523.91872241382475</v>
      </c>
      <c r="F184" s="44">
        <f t="shared" si="15"/>
        <v>54883.403472747748</v>
      </c>
      <c r="G184" s="44">
        <f t="shared" si="21"/>
        <v>128150.40132725226</v>
      </c>
    </row>
    <row r="185" spans="2:7">
      <c r="B185" s="138">
        <f t="shared" si="18"/>
        <v>171</v>
      </c>
      <c r="C185" s="44">
        <f t="shared" si="19"/>
        <v>970.18019578434587</v>
      </c>
      <c r="D185" s="44">
        <f t="shared" si="20"/>
        <v>448.07959785290598</v>
      </c>
      <c r="E185" s="44">
        <f t="shared" si="17"/>
        <v>522.10059793143989</v>
      </c>
      <c r="F185" s="44">
        <f t="shared" si="15"/>
        <v>55331.483070600654</v>
      </c>
      <c r="G185" s="44">
        <f t="shared" si="21"/>
        <v>127702.32172939935</v>
      </c>
    </row>
    <row r="186" spans="2:7">
      <c r="B186" s="138">
        <f t="shared" si="18"/>
        <v>172</v>
      </c>
      <c r="C186" s="44">
        <f t="shared" si="19"/>
        <v>970.18019578434587</v>
      </c>
      <c r="D186" s="44">
        <f t="shared" si="20"/>
        <v>449.90512959948603</v>
      </c>
      <c r="E186" s="44">
        <f t="shared" si="17"/>
        <v>520.27506618485984</v>
      </c>
      <c r="F186" s="44">
        <f t="shared" si="15"/>
        <v>55781.388200200141</v>
      </c>
      <c r="G186" s="44">
        <f t="shared" si="21"/>
        <v>127252.41659979986</v>
      </c>
    </row>
    <row r="187" spans="2:7">
      <c r="B187" s="138">
        <f t="shared" si="18"/>
        <v>173</v>
      </c>
      <c r="C187" s="44">
        <f t="shared" si="19"/>
        <v>970.18019578434587</v>
      </c>
      <c r="D187" s="44">
        <f t="shared" si="20"/>
        <v>451.73809878837267</v>
      </c>
      <c r="E187" s="44">
        <f t="shared" si="17"/>
        <v>518.4420969959732</v>
      </c>
      <c r="F187" s="44">
        <f t="shared" si="15"/>
        <v>56233.126298988514</v>
      </c>
      <c r="G187" s="44">
        <f t="shared" si="21"/>
        <v>126800.6785010115</v>
      </c>
    </row>
    <row r="188" spans="2:7">
      <c r="B188" s="138">
        <f t="shared" si="18"/>
        <v>174</v>
      </c>
      <c r="C188" s="44">
        <f t="shared" si="19"/>
        <v>970.18019578434587</v>
      </c>
      <c r="D188" s="44">
        <f t="shared" si="20"/>
        <v>453.57853572062652</v>
      </c>
      <c r="E188" s="44">
        <f t="shared" si="17"/>
        <v>516.60166006371935</v>
      </c>
      <c r="F188" s="44">
        <f t="shared" si="15"/>
        <v>56686.70483470914</v>
      </c>
      <c r="G188" s="44">
        <f t="shared" si="21"/>
        <v>126347.09996529086</v>
      </c>
    </row>
    <row r="189" spans="2:7">
      <c r="B189" s="138">
        <f t="shared" si="18"/>
        <v>175</v>
      </c>
      <c r="C189" s="44">
        <f t="shared" si="19"/>
        <v>970.18019578434587</v>
      </c>
      <c r="D189" s="44">
        <f t="shared" si="20"/>
        <v>455.42647082075825</v>
      </c>
      <c r="E189" s="44">
        <f t="shared" si="17"/>
        <v>514.75372496358762</v>
      </c>
      <c r="F189" s="44">
        <f t="shared" si="15"/>
        <v>57142.131305529896</v>
      </c>
      <c r="G189" s="44">
        <f t="shared" si="21"/>
        <v>125891.6734944701</v>
      </c>
    </row>
    <row r="190" spans="2:7">
      <c r="B190" s="138">
        <f t="shared" si="18"/>
        <v>176</v>
      </c>
      <c r="C190" s="44">
        <f t="shared" si="19"/>
        <v>970.18019578434587</v>
      </c>
      <c r="D190" s="44">
        <f t="shared" si="20"/>
        <v>457.28193463723221</v>
      </c>
      <c r="E190" s="44">
        <f t="shared" si="17"/>
        <v>512.89826114711366</v>
      </c>
      <c r="F190" s="44">
        <f t="shared" si="15"/>
        <v>57599.41324016713</v>
      </c>
      <c r="G190" s="44">
        <f t="shared" si="21"/>
        <v>125434.39155983287</v>
      </c>
    </row>
    <row r="191" spans="2:7">
      <c r="B191" s="138">
        <f t="shared" si="18"/>
        <v>177</v>
      </c>
      <c r="C191" s="44">
        <f t="shared" si="19"/>
        <v>970.18019578434587</v>
      </c>
      <c r="D191" s="44">
        <f t="shared" si="20"/>
        <v>459.14495784297048</v>
      </c>
      <c r="E191" s="44">
        <f t="shared" si="17"/>
        <v>511.03523794137539</v>
      </c>
      <c r="F191" s="44">
        <f t="shared" si="15"/>
        <v>58058.558198010098</v>
      </c>
      <c r="G191" s="44">
        <f t="shared" si="21"/>
        <v>124975.2466019899</v>
      </c>
    </row>
    <row r="192" spans="2:7">
      <c r="B192" s="138">
        <f t="shared" si="18"/>
        <v>178</v>
      </c>
      <c r="C192" s="44">
        <f t="shared" si="19"/>
        <v>970.18019578434587</v>
      </c>
      <c r="D192" s="44">
        <f t="shared" si="20"/>
        <v>461.01557123586076</v>
      </c>
      <c r="E192" s="44">
        <f t="shared" si="17"/>
        <v>509.16462454848511</v>
      </c>
      <c r="F192" s="44">
        <f t="shared" si="15"/>
        <v>58519.573769245959</v>
      </c>
      <c r="G192" s="44">
        <f t="shared" si="21"/>
        <v>124514.23103075405</v>
      </c>
    </row>
    <row r="193" spans="2:7">
      <c r="B193" s="138">
        <f t="shared" si="18"/>
        <v>179</v>
      </c>
      <c r="C193" s="44">
        <f t="shared" si="19"/>
        <v>970.18019578434587</v>
      </c>
      <c r="D193" s="44">
        <f t="shared" si="20"/>
        <v>462.89380573926496</v>
      </c>
      <c r="E193" s="44">
        <f t="shared" si="17"/>
        <v>507.28639004508091</v>
      </c>
      <c r="F193" s="44">
        <f t="shared" si="15"/>
        <v>58982.467574985225</v>
      </c>
      <c r="G193" s="44">
        <f t="shared" si="21"/>
        <v>124051.33722501478</v>
      </c>
    </row>
    <row r="194" spans="2:7">
      <c r="B194" s="138">
        <f t="shared" si="18"/>
        <v>180</v>
      </c>
      <c r="C194" s="44">
        <f t="shared" si="19"/>
        <v>970.18019578434587</v>
      </c>
      <c r="D194" s="44">
        <f t="shared" si="20"/>
        <v>464.77969240253083</v>
      </c>
      <c r="E194" s="44">
        <f t="shared" si="17"/>
        <v>505.40050338181504</v>
      </c>
      <c r="F194" s="44">
        <f t="shared" si="15"/>
        <v>59447.247267387756</v>
      </c>
      <c r="G194" s="44">
        <f t="shared" si="21"/>
        <v>123586.55753261225</v>
      </c>
    </row>
    <row r="195" spans="2:7">
      <c r="B195" s="138">
        <f t="shared" si="18"/>
        <v>181</v>
      </c>
      <c r="C195" s="44">
        <f t="shared" si="19"/>
        <v>970.18019578434587</v>
      </c>
      <c r="D195" s="44">
        <f t="shared" si="20"/>
        <v>466.67326240150476</v>
      </c>
      <c r="E195" s="44">
        <f t="shared" si="17"/>
        <v>503.50693338284111</v>
      </c>
      <c r="F195" s="44">
        <f t="shared" si="15"/>
        <v>59913.920529789262</v>
      </c>
      <c r="G195" s="44">
        <f t="shared" si="21"/>
        <v>123119.88427021075</v>
      </c>
    </row>
    <row r="196" spans="2:7">
      <c r="B196" s="138">
        <f t="shared" si="18"/>
        <v>182</v>
      </c>
      <c r="C196" s="44">
        <f t="shared" si="19"/>
        <v>970.18019578434587</v>
      </c>
      <c r="D196" s="44">
        <f t="shared" si="20"/>
        <v>468.57454703904745</v>
      </c>
      <c r="E196" s="44">
        <f t="shared" si="17"/>
        <v>501.60564874529842</v>
      </c>
      <c r="F196" s="44">
        <f t="shared" si="15"/>
        <v>60382.495076828309</v>
      </c>
      <c r="G196" s="44">
        <f t="shared" si="21"/>
        <v>122651.3097231717</v>
      </c>
    </row>
    <row r="197" spans="2:7">
      <c r="B197" s="138">
        <f t="shared" si="18"/>
        <v>183</v>
      </c>
      <c r="C197" s="44">
        <f t="shared" si="19"/>
        <v>970.18019578434587</v>
      </c>
      <c r="D197" s="44">
        <f t="shared" si="20"/>
        <v>470.48357774555149</v>
      </c>
      <c r="E197" s="44">
        <f t="shared" si="17"/>
        <v>499.69661803879438</v>
      </c>
      <c r="F197" s="44">
        <f t="shared" si="15"/>
        <v>60852.978654573861</v>
      </c>
      <c r="G197" s="44">
        <f t="shared" si="21"/>
        <v>122180.82614542615</v>
      </c>
    </row>
    <row r="198" spans="2:7">
      <c r="B198" s="138">
        <f t="shared" si="18"/>
        <v>184</v>
      </c>
      <c r="C198" s="44">
        <f t="shared" si="19"/>
        <v>970.18019578434587</v>
      </c>
      <c r="D198" s="44">
        <f t="shared" si="20"/>
        <v>472.40038607946059</v>
      </c>
      <c r="E198" s="44">
        <f t="shared" si="17"/>
        <v>497.77980970488528</v>
      </c>
      <c r="F198" s="44">
        <f t="shared" si="15"/>
        <v>61325.379040653323</v>
      </c>
      <c r="G198" s="44">
        <f t="shared" si="21"/>
        <v>121708.42575934669</v>
      </c>
    </row>
    <row r="199" spans="2:7">
      <c r="B199" s="138">
        <f t="shared" si="18"/>
        <v>185</v>
      </c>
      <c r="C199" s="44">
        <f t="shared" si="19"/>
        <v>970.18019578434587</v>
      </c>
      <c r="D199" s="44">
        <f t="shared" si="20"/>
        <v>474.32500372779162</v>
      </c>
      <c r="E199" s="44">
        <f t="shared" si="17"/>
        <v>495.85519205655424</v>
      </c>
      <c r="F199" s="44">
        <f t="shared" si="15"/>
        <v>61799.704044381113</v>
      </c>
      <c r="G199" s="44">
        <f t="shared" si="21"/>
        <v>121234.1007556189</v>
      </c>
    </row>
    <row r="200" spans="2:7">
      <c r="B200" s="138">
        <f t="shared" si="18"/>
        <v>186</v>
      </c>
      <c r="C200" s="44">
        <f t="shared" ref="C200:C263" si="22">IF(B200="","",$C$10)</f>
        <v>970.18019578434587</v>
      </c>
      <c r="D200" s="44">
        <f t="shared" si="20"/>
        <v>476.2574625066581</v>
      </c>
      <c r="E200" s="44">
        <f t="shared" si="17"/>
        <v>493.92273327768777</v>
      </c>
      <c r="F200" s="44">
        <f t="shared" ref="F200:F263" si="23">IF(B200="","",F199+D200)</f>
        <v>62275.961506887768</v>
      </c>
      <c r="G200" s="44">
        <f t="shared" si="21"/>
        <v>120757.84329311224</v>
      </c>
    </row>
    <row r="201" spans="2:7">
      <c r="B201" s="138">
        <f t="shared" si="18"/>
        <v>187</v>
      </c>
      <c r="C201" s="44">
        <f t="shared" si="22"/>
        <v>970.18019578434587</v>
      </c>
      <c r="D201" s="44">
        <f t="shared" si="20"/>
        <v>478.19779436179647</v>
      </c>
      <c r="E201" s="44">
        <f t="shared" si="17"/>
        <v>491.9824014225494</v>
      </c>
      <c r="F201" s="44">
        <f t="shared" si="23"/>
        <v>62754.159301249565</v>
      </c>
      <c r="G201" s="44">
        <f t="shared" si="21"/>
        <v>120279.64549875044</v>
      </c>
    </row>
    <row r="202" spans="2:7">
      <c r="B202" s="138">
        <f t="shared" si="18"/>
        <v>188</v>
      </c>
      <c r="C202" s="44">
        <f t="shared" si="22"/>
        <v>970.18019578434587</v>
      </c>
      <c r="D202" s="44">
        <f t="shared" si="20"/>
        <v>480.14603136909409</v>
      </c>
      <c r="E202" s="44">
        <f t="shared" si="17"/>
        <v>490.03416441525178</v>
      </c>
      <c r="F202" s="44">
        <f t="shared" si="23"/>
        <v>63234.305332618656</v>
      </c>
      <c r="G202" s="44">
        <f t="shared" si="21"/>
        <v>119799.49946738135</v>
      </c>
    </row>
    <row r="203" spans="2:7">
      <c r="B203" s="138">
        <f t="shared" si="18"/>
        <v>189</v>
      </c>
      <c r="C203" s="44">
        <f t="shared" si="22"/>
        <v>970.18019578434587</v>
      </c>
      <c r="D203" s="44">
        <f t="shared" si="20"/>
        <v>482.10220573511924</v>
      </c>
      <c r="E203" s="44">
        <f t="shared" si="17"/>
        <v>488.07799004922663</v>
      </c>
      <c r="F203" s="44">
        <f t="shared" si="23"/>
        <v>63716.407538353778</v>
      </c>
      <c r="G203" s="44">
        <f t="shared" si="21"/>
        <v>119317.39726164623</v>
      </c>
    </row>
    <row r="204" spans="2:7">
      <c r="B204" s="138">
        <f t="shared" si="18"/>
        <v>190</v>
      </c>
      <c r="C204" s="44">
        <f t="shared" si="22"/>
        <v>970.18019578434587</v>
      </c>
      <c r="D204" s="44">
        <f t="shared" si="20"/>
        <v>484.06634979765403</v>
      </c>
      <c r="E204" s="44">
        <f t="shared" si="17"/>
        <v>486.11384598669184</v>
      </c>
      <c r="F204" s="44">
        <f t="shared" si="23"/>
        <v>64200.473888151435</v>
      </c>
      <c r="G204" s="44">
        <f t="shared" si="21"/>
        <v>118833.33091184858</v>
      </c>
    </row>
    <row r="205" spans="2:7">
      <c r="B205" s="138">
        <f t="shared" si="18"/>
        <v>191</v>
      </c>
      <c r="C205" s="44">
        <f t="shared" si="22"/>
        <v>970.18019578434587</v>
      </c>
      <c r="D205" s="44">
        <f t="shared" si="20"/>
        <v>486.03849602622847</v>
      </c>
      <c r="E205" s="44">
        <f t="shared" si="17"/>
        <v>484.1416997581174</v>
      </c>
      <c r="F205" s="44">
        <f t="shared" si="23"/>
        <v>64686.512384177666</v>
      </c>
      <c r="G205" s="44">
        <f t="shared" si="21"/>
        <v>118347.29241582235</v>
      </c>
    </row>
    <row r="206" spans="2:7">
      <c r="B206" s="138">
        <f t="shared" si="18"/>
        <v>192</v>
      </c>
      <c r="C206" s="44">
        <f t="shared" si="22"/>
        <v>970.18019578434587</v>
      </c>
      <c r="D206" s="44">
        <f t="shared" si="20"/>
        <v>488.01867702265764</v>
      </c>
      <c r="E206" s="44">
        <f t="shared" si="17"/>
        <v>482.16151876168823</v>
      </c>
      <c r="F206" s="44">
        <f t="shared" si="23"/>
        <v>65174.531061200323</v>
      </c>
      <c r="G206" s="44">
        <f t="shared" si="21"/>
        <v>117859.27373879969</v>
      </c>
    </row>
    <row r="207" spans="2:7">
      <c r="B207" s="138">
        <f t="shared" si="18"/>
        <v>193</v>
      </c>
      <c r="C207" s="44">
        <f t="shared" si="22"/>
        <v>970.18019578434587</v>
      </c>
      <c r="D207" s="44">
        <f t="shared" si="20"/>
        <v>490.00692552158023</v>
      </c>
      <c r="E207" s="44">
        <f t="shared" si="17"/>
        <v>480.17327026276564</v>
      </c>
      <c r="F207" s="44">
        <f t="shared" si="23"/>
        <v>65664.537986721902</v>
      </c>
      <c r="G207" s="44">
        <f t="shared" si="21"/>
        <v>117369.26681327811</v>
      </c>
    </row>
    <row r="208" spans="2:7">
      <c r="B208" s="138">
        <f t="shared" si="18"/>
        <v>194</v>
      </c>
      <c r="C208" s="44">
        <f t="shared" si="22"/>
        <v>970.18019578434587</v>
      </c>
      <c r="D208" s="44">
        <f t="shared" ref="D208:D271" si="24">IF(B208="","",C208-E208)</f>
        <v>492.0032743910001</v>
      </c>
      <c r="E208" s="44">
        <f t="shared" si="17"/>
        <v>478.17692139334576</v>
      </c>
      <c r="F208" s="44">
        <f t="shared" si="23"/>
        <v>66156.5412611129</v>
      </c>
      <c r="G208" s="44">
        <f t="shared" si="21"/>
        <v>116877.26353888711</v>
      </c>
    </row>
    <row r="209" spans="2:7">
      <c r="B209" s="138">
        <f t="shared" ref="B209:B272" si="25">IF($D$6*$D$5&gt;B208,B208+1,"")</f>
        <v>195</v>
      </c>
      <c r="C209" s="44">
        <f t="shared" si="22"/>
        <v>970.18019578434587</v>
      </c>
      <c r="D209" s="44">
        <f t="shared" si="24"/>
        <v>494.00775663282934</v>
      </c>
      <c r="E209" s="44">
        <f t="shared" ref="E209:E272" si="26">IF(B209="","",$D$8*G208)</f>
        <v>476.17243915151653</v>
      </c>
      <c r="F209" s="44">
        <f t="shared" si="23"/>
        <v>66650.549017745725</v>
      </c>
      <c r="G209" s="44">
        <f t="shared" ref="G209:G272" si="27">IF(B209="","",G208-D209)</f>
        <v>116383.25578225429</v>
      </c>
    </row>
    <row r="210" spans="2:7">
      <c r="B210" s="138">
        <f t="shared" si="25"/>
        <v>196</v>
      </c>
      <c r="C210" s="44">
        <f t="shared" si="22"/>
        <v>970.18019578434587</v>
      </c>
      <c r="D210" s="44">
        <f t="shared" si="24"/>
        <v>496.02040538343391</v>
      </c>
      <c r="E210" s="44">
        <f t="shared" si="26"/>
        <v>474.15979040091196</v>
      </c>
      <c r="F210" s="44">
        <f t="shared" si="23"/>
        <v>67146.569423129156</v>
      </c>
      <c r="G210" s="44">
        <f t="shared" si="27"/>
        <v>115887.23537687086</v>
      </c>
    </row>
    <row r="211" spans="2:7">
      <c r="B211" s="138">
        <f t="shared" si="25"/>
        <v>197</v>
      </c>
      <c r="C211" s="44">
        <f t="shared" si="22"/>
        <v>970.18019578434587</v>
      </c>
      <c r="D211" s="44">
        <f t="shared" si="24"/>
        <v>498.04125391418142</v>
      </c>
      <c r="E211" s="44">
        <f t="shared" si="26"/>
        <v>472.13894187016444</v>
      </c>
      <c r="F211" s="44">
        <f t="shared" si="23"/>
        <v>67644.61067704334</v>
      </c>
      <c r="G211" s="44">
        <f t="shared" si="27"/>
        <v>115389.19412295667</v>
      </c>
    </row>
    <row r="212" spans="2:7">
      <c r="B212" s="138">
        <f t="shared" si="25"/>
        <v>198</v>
      </c>
      <c r="C212" s="44">
        <f t="shared" si="22"/>
        <v>970.18019578434587</v>
      </c>
      <c r="D212" s="44">
        <f t="shared" si="24"/>
        <v>500.07033563199127</v>
      </c>
      <c r="E212" s="44">
        <f t="shared" si="26"/>
        <v>470.1098601523546</v>
      </c>
      <c r="F212" s="44">
        <f t="shared" si="23"/>
        <v>68144.681012675326</v>
      </c>
      <c r="G212" s="44">
        <f t="shared" si="27"/>
        <v>114889.12378732469</v>
      </c>
    </row>
    <row r="213" spans="2:7">
      <c r="B213" s="138">
        <f t="shared" si="25"/>
        <v>199</v>
      </c>
      <c r="C213" s="44">
        <f t="shared" si="22"/>
        <v>970.18019578434587</v>
      </c>
      <c r="D213" s="44">
        <f t="shared" si="24"/>
        <v>502.10768407988655</v>
      </c>
      <c r="E213" s="44">
        <f t="shared" si="26"/>
        <v>468.07251170445932</v>
      </c>
      <c r="F213" s="44">
        <f t="shared" si="23"/>
        <v>68646.788696755219</v>
      </c>
      <c r="G213" s="44">
        <f t="shared" si="27"/>
        <v>114387.01610324479</v>
      </c>
    </row>
    <row r="214" spans="2:7">
      <c r="B214" s="138">
        <f t="shared" si="25"/>
        <v>200</v>
      </c>
      <c r="C214" s="44">
        <f t="shared" si="22"/>
        <v>970.18019578434587</v>
      </c>
      <c r="D214" s="44">
        <f t="shared" si="24"/>
        <v>504.15333293754907</v>
      </c>
      <c r="E214" s="44">
        <f t="shared" si="26"/>
        <v>466.0268628467968</v>
      </c>
      <c r="F214" s="44">
        <f t="shared" si="23"/>
        <v>69150.942029692771</v>
      </c>
      <c r="G214" s="44">
        <f t="shared" si="27"/>
        <v>113882.86277030724</v>
      </c>
    </row>
    <row r="215" spans="2:7">
      <c r="B215" s="138">
        <f t="shared" si="25"/>
        <v>201</v>
      </c>
      <c r="C215" s="44">
        <f t="shared" si="22"/>
        <v>970.18019578434587</v>
      </c>
      <c r="D215" s="44">
        <f t="shared" si="24"/>
        <v>506.2073160218755</v>
      </c>
      <c r="E215" s="44">
        <f t="shared" si="26"/>
        <v>463.97287976247037</v>
      </c>
      <c r="F215" s="44">
        <f t="shared" si="23"/>
        <v>69657.149345714643</v>
      </c>
      <c r="G215" s="44">
        <f t="shared" si="27"/>
        <v>113376.65545428537</v>
      </c>
    </row>
    <row r="216" spans="2:7">
      <c r="B216" s="138">
        <f t="shared" si="25"/>
        <v>202</v>
      </c>
      <c r="C216" s="44">
        <f t="shared" si="22"/>
        <v>970.18019578434587</v>
      </c>
      <c r="D216" s="44">
        <f t="shared" si="24"/>
        <v>508.269667287537</v>
      </c>
      <c r="E216" s="44">
        <f t="shared" si="26"/>
        <v>461.91052849680887</v>
      </c>
      <c r="F216" s="44">
        <f t="shared" si="23"/>
        <v>70165.419013002174</v>
      </c>
      <c r="G216" s="44">
        <f t="shared" si="27"/>
        <v>112868.38578699784</v>
      </c>
    </row>
    <row r="217" spans="2:7">
      <c r="B217" s="138">
        <f t="shared" si="25"/>
        <v>203</v>
      </c>
      <c r="C217" s="44">
        <f t="shared" si="22"/>
        <v>970.18019578434587</v>
      </c>
      <c r="D217" s="44">
        <f t="shared" si="24"/>
        <v>510.34042082754019</v>
      </c>
      <c r="E217" s="44">
        <f t="shared" si="26"/>
        <v>459.83977495680568</v>
      </c>
      <c r="F217" s="44">
        <f t="shared" si="23"/>
        <v>70675.75943382972</v>
      </c>
      <c r="G217" s="44">
        <f t="shared" si="27"/>
        <v>112358.04536617029</v>
      </c>
    </row>
    <row r="218" spans="2:7">
      <c r="B218" s="138">
        <f t="shared" si="25"/>
        <v>204</v>
      </c>
      <c r="C218" s="44">
        <f t="shared" si="22"/>
        <v>970.18019578434587</v>
      </c>
      <c r="D218" s="44">
        <f t="shared" si="24"/>
        <v>512.41961087379082</v>
      </c>
      <c r="E218" s="44">
        <f t="shared" si="26"/>
        <v>457.76058491055505</v>
      </c>
      <c r="F218" s="44">
        <f t="shared" si="23"/>
        <v>71188.179044703516</v>
      </c>
      <c r="G218" s="44">
        <f t="shared" si="27"/>
        <v>111845.6257552965</v>
      </c>
    </row>
    <row r="219" spans="2:7">
      <c r="B219" s="138">
        <f t="shared" si="25"/>
        <v>205</v>
      </c>
      <c r="C219" s="44">
        <f t="shared" si="22"/>
        <v>970.18019578434587</v>
      </c>
      <c r="D219" s="44">
        <f t="shared" si="24"/>
        <v>514.50727179765954</v>
      </c>
      <c r="E219" s="44">
        <f t="shared" si="26"/>
        <v>455.67292398668627</v>
      </c>
      <c r="F219" s="44">
        <f t="shared" si="23"/>
        <v>71702.686316501175</v>
      </c>
      <c r="G219" s="44">
        <f t="shared" si="27"/>
        <v>111331.11848349884</v>
      </c>
    </row>
    <row r="220" spans="2:7">
      <c r="B220" s="138">
        <f t="shared" si="25"/>
        <v>206</v>
      </c>
      <c r="C220" s="44">
        <f t="shared" si="22"/>
        <v>970.18019578434587</v>
      </c>
      <c r="D220" s="44">
        <f t="shared" si="24"/>
        <v>516.60343811055043</v>
      </c>
      <c r="E220" s="44">
        <f t="shared" si="26"/>
        <v>453.57675767379544</v>
      </c>
      <c r="F220" s="44">
        <f t="shared" si="23"/>
        <v>72219.289754611731</v>
      </c>
      <c r="G220" s="44">
        <f t="shared" si="27"/>
        <v>110814.51504538828</v>
      </c>
    </row>
    <row r="221" spans="2:7">
      <c r="B221" s="138">
        <f t="shared" si="25"/>
        <v>207</v>
      </c>
      <c r="C221" s="44">
        <f t="shared" si="22"/>
        <v>970.18019578434587</v>
      </c>
      <c r="D221" s="44">
        <f t="shared" si="24"/>
        <v>518.70814446447116</v>
      </c>
      <c r="E221" s="44">
        <f t="shared" si="26"/>
        <v>451.47205131987471</v>
      </c>
      <c r="F221" s="44">
        <f t="shared" si="23"/>
        <v>72737.997899076203</v>
      </c>
      <c r="G221" s="44">
        <f t="shared" si="27"/>
        <v>110295.80690092381</v>
      </c>
    </row>
    <row r="222" spans="2:7">
      <c r="B222" s="138">
        <f t="shared" si="25"/>
        <v>208</v>
      </c>
      <c r="C222" s="44">
        <f t="shared" si="22"/>
        <v>970.18019578434587</v>
      </c>
      <c r="D222" s="44">
        <f t="shared" si="24"/>
        <v>520.82142565260597</v>
      </c>
      <c r="E222" s="44">
        <f t="shared" si="26"/>
        <v>449.3587701317399</v>
      </c>
      <c r="F222" s="44">
        <f t="shared" si="23"/>
        <v>73258.819324728815</v>
      </c>
      <c r="G222" s="44">
        <f t="shared" si="27"/>
        <v>109774.9854752712</v>
      </c>
    </row>
    <row r="223" spans="2:7">
      <c r="B223" s="138">
        <f t="shared" si="25"/>
        <v>209</v>
      </c>
      <c r="C223" s="44">
        <f t="shared" si="22"/>
        <v>970.18019578434587</v>
      </c>
      <c r="D223" s="44">
        <f t="shared" si="24"/>
        <v>522.94331660989087</v>
      </c>
      <c r="E223" s="44">
        <f t="shared" si="26"/>
        <v>447.23687917445494</v>
      </c>
      <c r="F223" s="44">
        <f t="shared" si="23"/>
        <v>73781.762641338704</v>
      </c>
      <c r="G223" s="44">
        <f t="shared" si="27"/>
        <v>109252.04215866131</v>
      </c>
    </row>
    <row r="224" spans="2:7">
      <c r="B224" s="138">
        <f t="shared" si="25"/>
        <v>210</v>
      </c>
      <c r="C224" s="44">
        <f t="shared" si="22"/>
        <v>970.18019578434587</v>
      </c>
      <c r="D224" s="44">
        <f t="shared" si="24"/>
        <v>525.07385241359123</v>
      </c>
      <c r="E224" s="44">
        <f t="shared" si="26"/>
        <v>445.10634337075464</v>
      </c>
      <c r="F224" s="44">
        <f t="shared" si="23"/>
        <v>74306.8364937523</v>
      </c>
      <c r="G224" s="44">
        <f t="shared" si="27"/>
        <v>108726.96830624771</v>
      </c>
    </row>
    <row r="225" spans="2:7">
      <c r="B225" s="138">
        <f t="shared" si="25"/>
        <v>211</v>
      </c>
      <c r="C225" s="44">
        <f t="shared" si="22"/>
        <v>970.18019578434587</v>
      </c>
      <c r="D225" s="44">
        <f t="shared" si="24"/>
        <v>527.21306828388128</v>
      </c>
      <c r="E225" s="44">
        <f t="shared" si="26"/>
        <v>442.96712750046453</v>
      </c>
      <c r="F225" s="44">
        <f t="shared" si="23"/>
        <v>74834.049562036176</v>
      </c>
      <c r="G225" s="44">
        <f t="shared" si="27"/>
        <v>108199.75523796384</v>
      </c>
    </row>
    <row r="226" spans="2:7">
      <c r="B226" s="138">
        <f t="shared" si="25"/>
        <v>212</v>
      </c>
      <c r="C226" s="44">
        <f t="shared" si="22"/>
        <v>970.18019578434587</v>
      </c>
      <c r="D226" s="44">
        <f t="shared" si="24"/>
        <v>529.36099958442696</v>
      </c>
      <c r="E226" s="44">
        <f t="shared" si="26"/>
        <v>440.81919619991896</v>
      </c>
      <c r="F226" s="44">
        <f t="shared" si="23"/>
        <v>75363.410561620607</v>
      </c>
      <c r="G226" s="44">
        <f t="shared" si="27"/>
        <v>107670.39423837941</v>
      </c>
    </row>
    <row r="227" spans="2:7">
      <c r="B227" s="138">
        <f t="shared" si="25"/>
        <v>213</v>
      </c>
      <c r="C227" s="44">
        <f t="shared" si="22"/>
        <v>970.18019578434587</v>
      </c>
      <c r="D227" s="44">
        <f t="shared" si="24"/>
        <v>531.51768182296973</v>
      </c>
      <c r="E227" s="44">
        <f t="shared" si="26"/>
        <v>438.66251396137619</v>
      </c>
      <c r="F227" s="44">
        <f t="shared" si="23"/>
        <v>75894.928243443574</v>
      </c>
      <c r="G227" s="44">
        <f t="shared" si="27"/>
        <v>107138.87655655644</v>
      </c>
    </row>
    <row r="228" spans="2:7">
      <c r="B228" s="138">
        <f t="shared" si="25"/>
        <v>214</v>
      </c>
      <c r="C228" s="44">
        <f t="shared" si="22"/>
        <v>970.18019578434587</v>
      </c>
      <c r="D228" s="44">
        <f t="shared" si="24"/>
        <v>533.68315065191427</v>
      </c>
      <c r="E228" s="44">
        <f t="shared" si="26"/>
        <v>436.49704513243159</v>
      </c>
      <c r="F228" s="44">
        <f t="shared" si="23"/>
        <v>76428.611394095482</v>
      </c>
      <c r="G228" s="44">
        <f t="shared" si="27"/>
        <v>106605.19340590453</v>
      </c>
    </row>
    <row r="229" spans="2:7">
      <c r="B229" s="138">
        <f t="shared" si="25"/>
        <v>215</v>
      </c>
      <c r="C229" s="44">
        <f t="shared" si="22"/>
        <v>970.18019578434587</v>
      </c>
      <c r="D229" s="44">
        <f t="shared" si="24"/>
        <v>535.85744186891759</v>
      </c>
      <c r="E229" s="44">
        <f t="shared" si="26"/>
        <v>434.32275391542828</v>
      </c>
      <c r="F229" s="44">
        <f t="shared" si="23"/>
        <v>76964.468835964406</v>
      </c>
      <c r="G229" s="44">
        <f t="shared" si="27"/>
        <v>106069.33596403561</v>
      </c>
    </row>
    <row r="230" spans="2:7">
      <c r="B230" s="138">
        <f t="shared" si="25"/>
        <v>216</v>
      </c>
      <c r="C230" s="44">
        <f t="shared" si="22"/>
        <v>970.18019578434587</v>
      </c>
      <c r="D230" s="44">
        <f t="shared" si="24"/>
        <v>538.04059141748075</v>
      </c>
      <c r="E230" s="44">
        <f t="shared" si="26"/>
        <v>432.13960436686511</v>
      </c>
      <c r="F230" s="44">
        <f t="shared" si="23"/>
        <v>77502.509427381883</v>
      </c>
      <c r="G230" s="44">
        <f t="shared" si="27"/>
        <v>105531.29537261813</v>
      </c>
    </row>
    <row r="231" spans="2:7">
      <c r="B231" s="138">
        <f t="shared" si="25"/>
        <v>217</v>
      </c>
      <c r="C231" s="44">
        <f t="shared" si="22"/>
        <v>970.18019578434587</v>
      </c>
      <c r="D231" s="44">
        <f t="shared" si="24"/>
        <v>540.23263538754293</v>
      </c>
      <c r="E231" s="44">
        <f t="shared" si="26"/>
        <v>429.94756039680294</v>
      </c>
      <c r="F231" s="44">
        <f t="shared" si="23"/>
        <v>78042.742062769423</v>
      </c>
      <c r="G231" s="44">
        <f t="shared" si="27"/>
        <v>104991.06273723059</v>
      </c>
    </row>
    <row r="232" spans="2:7">
      <c r="B232" s="138">
        <f t="shared" si="25"/>
        <v>218</v>
      </c>
      <c r="C232" s="44">
        <f t="shared" si="22"/>
        <v>970.18019578434587</v>
      </c>
      <c r="D232" s="44">
        <f t="shared" si="24"/>
        <v>542.43361001607832</v>
      </c>
      <c r="E232" s="44">
        <f t="shared" si="26"/>
        <v>427.74658576826755</v>
      </c>
      <c r="F232" s="44">
        <f t="shared" si="23"/>
        <v>78585.175672785495</v>
      </c>
      <c r="G232" s="44">
        <f t="shared" si="27"/>
        <v>104448.62912721452</v>
      </c>
    </row>
    <row r="233" spans="2:7">
      <c r="B233" s="138">
        <f t="shared" si="25"/>
        <v>219</v>
      </c>
      <c r="C233" s="44">
        <f t="shared" si="22"/>
        <v>970.18019578434587</v>
      </c>
      <c r="D233" s="44">
        <f t="shared" si="24"/>
        <v>544.64355168769498</v>
      </c>
      <c r="E233" s="44">
        <f t="shared" si="26"/>
        <v>425.53664409665083</v>
      </c>
      <c r="F233" s="44">
        <f t="shared" si="23"/>
        <v>79129.819224473191</v>
      </c>
      <c r="G233" s="44">
        <f t="shared" si="27"/>
        <v>103903.98557552682</v>
      </c>
    </row>
    <row r="234" spans="2:7">
      <c r="B234" s="138">
        <f t="shared" si="25"/>
        <v>220</v>
      </c>
      <c r="C234" s="44">
        <f t="shared" si="22"/>
        <v>970.18019578434587</v>
      </c>
      <c r="D234" s="44">
        <f t="shared" si="24"/>
        <v>546.86249693523655</v>
      </c>
      <c r="E234" s="44">
        <f t="shared" si="26"/>
        <v>423.31769884910926</v>
      </c>
      <c r="F234" s="44">
        <f t="shared" si="23"/>
        <v>79676.681721408429</v>
      </c>
      <c r="G234" s="44">
        <f t="shared" si="27"/>
        <v>103357.12307859158</v>
      </c>
    </row>
    <row r="235" spans="2:7">
      <c r="B235" s="138">
        <f t="shared" si="25"/>
        <v>221</v>
      </c>
      <c r="C235" s="44">
        <f t="shared" si="22"/>
        <v>970.18019578434587</v>
      </c>
      <c r="D235" s="44">
        <f t="shared" si="24"/>
        <v>549.09048244038581</v>
      </c>
      <c r="E235" s="44">
        <f t="shared" si="26"/>
        <v>421.08971334396011</v>
      </c>
      <c r="F235" s="44">
        <f t="shared" si="23"/>
        <v>80225.772203848814</v>
      </c>
      <c r="G235" s="44">
        <f t="shared" si="27"/>
        <v>102808.0325961512</v>
      </c>
    </row>
    <row r="236" spans="2:7">
      <c r="B236" s="138">
        <f t="shared" si="25"/>
        <v>222</v>
      </c>
      <c r="C236" s="44">
        <f t="shared" si="22"/>
        <v>970.18019578434587</v>
      </c>
      <c r="D236" s="44">
        <f t="shared" si="24"/>
        <v>551.32754503427111</v>
      </c>
      <c r="E236" s="44">
        <f t="shared" si="26"/>
        <v>418.85265075007476</v>
      </c>
      <c r="F236" s="44">
        <f t="shared" si="23"/>
        <v>80777.099748883091</v>
      </c>
      <c r="G236" s="44">
        <f t="shared" si="27"/>
        <v>102256.70505111692</v>
      </c>
    </row>
    <row r="237" spans="2:7">
      <c r="B237" s="138">
        <f t="shared" si="25"/>
        <v>223</v>
      </c>
      <c r="C237" s="44">
        <f t="shared" si="22"/>
        <v>970.18019578434587</v>
      </c>
      <c r="D237" s="44">
        <f t="shared" si="24"/>
        <v>553.5737216980757</v>
      </c>
      <c r="E237" s="44">
        <f t="shared" si="26"/>
        <v>416.60647408627017</v>
      </c>
      <c r="F237" s="44">
        <f t="shared" si="23"/>
        <v>81330.673470581169</v>
      </c>
      <c r="G237" s="44">
        <f t="shared" si="27"/>
        <v>101703.13132941884</v>
      </c>
    </row>
    <row r="238" spans="2:7">
      <c r="B238" s="138">
        <f t="shared" si="25"/>
        <v>224</v>
      </c>
      <c r="C238" s="44">
        <f t="shared" si="22"/>
        <v>970.18019578434587</v>
      </c>
      <c r="D238" s="44">
        <f t="shared" si="24"/>
        <v>555.8290495636486</v>
      </c>
      <c r="E238" s="44">
        <f t="shared" si="26"/>
        <v>414.35114622069727</v>
      </c>
      <c r="F238" s="44">
        <f t="shared" si="23"/>
        <v>81886.502520144815</v>
      </c>
      <c r="G238" s="44">
        <f t="shared" si="27"/>
        <v>101147.3022798552</v>
      </c>
    </row>
    <row r="239" spans="2:7">
      <c r="B239" s="138">
        <f t="shared" si="25"/>
        <v>225</v>
      </c>
      <c r="C239" s="44">
        <f t="shared" si="22"/>
        <v>970.18019578434587</v>
      </c>
      <c r="D239" s="44">
        <f t="shared" si="24"/>
        <v>558.09356591411847</v>
      </c>
      <c r="E239" s="44">
        <f t="shared" si="26"/>
        <v>412.0866298702274</v>
      </c>
      <c r="F239" s="44">
        <f t="shared" si="23"/>
        <v>82444.59608605894</v>
      </c>
      <c r="G239" s="44">
        <f t="shared" si="27"/>
        <v>100589.20871394107</v>
      </c>
    </row>
    <row r="240" spans="2:7">
      <c r="B240" s="138">
        <f t="shared" si="25"/>
        <v>226</v>
      </c>
      <c r="C240" s="44">
        <f t="shared" si="22"/>
        <v>970.18019578434587</v>
      </c>
      <c r="D240" s="44">
        <f t="shared" si="24"/>
        <v>560.36730818451042</v>
      </c>
      <c r="E240" s="44">
        <f t="shared" si="26"/>
        <v>409.81288759983551</v>
      </c>
      <c r="F240" s="44">
        <f t="shared" si="23"/>
        <v>83004.963394243445</v>
      </c>
      <c r="G240" s="44">
        <f t="shared" si="27"/>
        <v>100028.84140575657</v>
      </c>
    </row>
    <row r="241" spans="2:7">
      <c r="B241" s="138">
        <f t="shared" si="25"/>
        <v>227</v>
      </c>
      <c r="C241" s="44">
        <f t="shared" si="22"/>
        <v>970.18019578434587</v>
      </c>
      <c r="D241" s="44">
        <f t="shared" si="24"/>
        <v>562.65031396236384</v>
      </c>
      <c r="E241" s="44">
        <f t="shared" si="26"/>
        <v>407.52988182198203</v>
      </c>
      <c r="F241" s="44">
        <f t="shared" si="23"/>
        <v>83567.613708205812</v>
      </c>
      <c r="G241" s="44">
        <f t="shared" si="27"/>
        <v>99466.1910917942</v>
      </c>
    </row>
    <row r="242" spans="2:7">
      <c r="B242" s="138">
        <f t="shared" si="25"/>
        <v>228</v>
      </c>
      <c r="C242" s="44">
        <f t="shared" si="22"/>
        <v>970.18019578434587</v>
      </c>
      <c r="D242" s="44">
        <f t="shared" si="24"/>
        <v>564.9426209883552</v>
      </c>
      <c r="E242" s="44">
        <f t="shared" si="26"/>
        <v>405.23757479599072</v>
      </c>
      <c r="F242" s="44">
        <f t="shared" si="23"/>
        <v>84132.556329194165</v>
      </c>
      <c r="G242" s="44">
        <f t="shared" si="27"/>
        <v>98901.248470805847</v>
      </c>
    </row>
    <row r="243" spans="2:7">
      <c r="B243" s="138">
        <f t="shared" si="25"/>
        <v>229</v>
      </c>
      <c r="C243" s="44">
        <f t="shared" si="22"/>
        <v>970.18019578434587</v>
      </c>
      <c r="D243" s="44">
        <f t="shared" si="24"/>
        <v>567.24426715692039</v>
      </c>
      <c r="E243" s="44">
        <f t="shared" si="26"/>
        <v>402.93592862742543</v>
      </c>
      <c r="F243" s="44">
        <f t="shared" si="23"/>
        <v>84699.80059635108</v>
      </c>
      <c r="G243" s="44">
        <f t="shared" si="27"/>
        <v>98334.004203648932</v>
      </c>
    </row>
    <row r="244" spans="2:7">
      <c r="B244" s="138">
        <f t="shared" si="25"/>
        <v>230</v>
      </c>
      <c r="C244" s="44">
        <f t="shared" si="22"/>
        <v>970.18019578434587</v>
      </c>
      <c r="D244" s="44">
        <f t="shared" si="24"/>
        <v>569.55529051688256</v>
      </c>
      <c r="E244" s="44">
        <f t="shared" si="26"/>
        <v>400.6249052674633</v>
      </c>
      <c r="F244" s="44">
        <f t="shared" si="23"/>
        <v>85269.355886867968</v>
      </c>
      <c r="G244" s="44">
        <f t="shared" si="27"/>
        <v>97764.448913132044</v>
      </c>
    </row>
    <row r="245" spans="2:7">
      <c r="B245" s="138">
        <f t="shared" si="25"/>
        <v>231</v>
      </c>
      <c r="C245" s="44">
        <f t="shared" si="22"/>
        <v>970.18019578434587</v>
      </c>
      <c r="D245" s="44">
        <f t="shared" si="24"/>
        <v>571.87572927208021</v>
      </c>
      <c r="E245" s="44">
        <f t="shared" si="26"/>
        <v>398.30446651226566</v>
      </c>
      <c r="F245" s="44">
        <f t="shared" si="23"/>
        <v>85841.231616140052</v>
      </c>
      <c r="G245" s="44">
        <f t="shared" si="27"/>
        <v>97192.57318385996</v>
      </c>
    </row>
    <row r="246" spans="2:7">
      <c r="B246" s="138">
        <f t="shared" si="25"/>
        <v>232</v>
      </c>
      <c r="C246" s="44">
        <f t="shared" si="22"/>
        <v>970.18019578434587</v>
      </c>
      <c r="D246" s="44">
        <f t="shared" si="24"/>
        <v>574.20562178199884</v>
      </c>
      <c r="E246" s="44">
        <f t="shared" si="26"/>
        <v>395.97457400234703</v>
      </c>
      <c r="F246" s="44">
        <f t="shared" si="23"/>
        <v>86415.437237922044</v>
      </c>
      <c r="G246" s="44">
        <f t="shared" si="27"/>
        <v>96618.367562077969</v>
      </c>
    </row>
    <row r="247" spans="2:7">
      <c r="B247" s="138">
        <f t="shared" si="25"/>
        <v>233</v>
      </c>
      <c r="C247" s="44">
        <f t="shared" si="22"/>
        <v>970.18019578434587</v>
      </c>
      <c r="D247" s="44">
        <f t="shared" si="24"/>
        <v>576.54500656240543</v>
      </c>
      <c r="E247" s="44">
        <f t="shared" si="26"/>
        <v>393.63518922194044</v>
      </c>
      <c r="F247" s="44">
        <f t="shared" si="23"/>
        <v>86991.982244484447</v>
      </c>
      <c r="G247" s="44">
        <f t="shared" si="27"/>
        <v>96041.822555515566</v>
      </c>
    </row>
    <row r="248" spans="2:7">
      <c r="B248" s="138">
        <f t="shared" si="25"/>
        <v>234</v>
      </c>
      <c r="C248" s="44">
        <f t="shared" si="22"/>
        <v>970.18019578434587</v>
      </c>
      <c r="D248" s="44">
        <f t="shared" si="24"/>
        <v>578.89392228598501</v>
      </c>
      <c r="E248" s="44">
        <f t="shared" si="26"/>
        <v>391.28627349836086</v>
      </c>
      <c r="F248" s="44">
        <f t="shared" si="23"/>
        <v>87570.876166770438</v>
      </c>
      <c r="G248" s="44">
        <f t="shared" si="27"/>
        <v>95462.928633229574</v>
      </c>
    </row>
    <row r="249" spans="2:7">
      <c r="B249" s="138">
        <f t="shared" si="25"/>
        <v>235</v>
      </c>
      <c r="C249" s="44">
        <f t="shared" si="22"/>
        <v>970.18019578434587</v>
      </c>
      <c r="D249" s="44">
        <f t="shared" si="24"/>
        <v>581.25240778297984</v>
      </c>
      <c r="E249" s="44">
        <f t="shared" si="26"/>
        <v>388.92778800136603</v>
      </c>
      <c r="F249" s="44">
        <f t="shared" si="23"/>
        <v>88152.128574553411</v>
      </c>
      <c r="G249" s="44">
        <f t="shared" si="27"/>
        <v>94881.676225446601</v>
      </c>
    </row>
    <row r="250" spans="2:7">
      <c r="B250" s="138">
        <f t="shared" si="25"/>
        <v>236</v>
      </c>
      <c r="C250" s="44">
        <f t="shared" si="22"/>
        <v>970.18019578434587</v>
      </c>
      <c r="D250" s="44">
        <f t="shared" si="24"/>
        <v>583.62050204183129</v>
      </c>
      <c r="E250" s="44">
        <f t="shared" si="26"/>
        <v>386.55969374251453</v>
      </c>
      <c r="F250" s="44">
        <f t="shared" si="23"/>
        <v>88735.749076595239</v>
      </c>
      <c r="G250" s="44">
        <f t="shared" si="27"/>
        <v>94298.055723404774</v>
      </c>
    </row>
    <row r="251" spans="2:7">
      <c r="B251" s="138">
        <f t="shared" si="25"/>
        <v>237</v>
      </c>
      <c r="C251" s="44">
        <f t="shared" si="22"/>
        <v>970.18019578434587</v>
      </c>
      <c r="D251" s="44">
        <f t="shared" si="24"/>
        <v>585.99824420982475</v>
      </c>
      <c r="E251" s="44">
        <f t="shared" si="26"/>
        <v>384.18195157452112</v>
      </c>
      <c r="F251" s="44">
        <f t="shared" si="23"/>
        <v>89321.747320805065</v>
      </c>
      <c r="G251" s="44">
        <f t="shared" si="27"/>
        <v>93712.057479194948</v>
      </c>
    </row>
    <row r="252" spans="2:7">
      <c r="B252" s="138">
        <f t="shared" si="25"/>
        <v>238</v>
      </c>
      <c r="C252" s="44">
        <f t="shared" si="22"/>
        <v>970.18019578434587</v>
      </c>
      <c r="D252" s="44">
        <f t="shared" si="24"/>
        <v>588.3856735937361</v>
      </c>
      <c r="E252" s="44">
        <f t="shared" si="26"/>
        <v>381.79452219060971</v>
      </c>
      <c r="F252" s="44">
        <f t="shared" si="23"/>
        <v>89910.132994398795</v>
      </c>
      <c r="G252" s="44">
        <f t="shared" si="27"/>
        <v>93123.671805601218</v>
      </c>
    </row>
    <row r="253" spans="2:7">
      <c r="B253" s="138">
        <f t="shared" si="25"/>
        <v>239</v>
      </c>
      <c r="C253" s="44">
        <f t="shared" si="22"/>
        <v>970.18019578434587</v>
      </c>
      <c r="D253" s="44">
        <f t="shared" si="24"/>
        <v>590.78282966048232</v>
      </c>
      <c r="E253" s="44">
        <f t="shared" si="26"/>
        <v>379.39736612386355</v>
      </c>
      <c r="F253" s="44">
        <f t="shared" si="23"/>
        <v>90500.915824059281</v>
      </c>
      <c r="G253" s="44">
        <f t="shared" si="27"/>
        <v>92532.888975940732</v>
      </c>
    </row>
    <row r="254" spans="2:7">
      <c r="B254" s="138">
        <f t="shared" si="25"/>
        <v>240</v>
      </c>
      <c r="C254" s="44">
        <f t="shared" si="22"/>
        <v>970.18019578434587</v>
      </c>
      <c r="D254" s="44">
        <f t="shared" si="24"/>
        <v>593.18975203777313</v>
      </c>
      <c r="E254" s="44">
        <f t="shared" si="26"/>
        <v>376.99044374657268</v>
      </c>
      <c r="F254" s="44">
        <f t="shared" si="23"/>
        <v>91094.105576097048</v>
      </c>
      <c r="G254" s="44">
        <f t="shared" si="27"/>
        <v>91939.699223902964</v>
      </c>
    </row>
    <row r="255" spans="2:7">
      <c r="B255" s="138">
        <f t="shared" si="25"/>
        <v>241</v>
      </c>
      <c r="C255" s="44">
        <f t="shared" si="22"/>
        <v>970.18019578434587</v>
      </c>
      <c r="D255" s="44">
        <f t="shared" si="24"/>
        <v>595.60648051476676</v>
      </c>
      <c r="E255" s="44">
        <f t="shared" si="26"/>
        <v>374.57371526957911</v>
      </c>
      <c r="F255" s="44">
        <f t="shared" si="23"/>
        <v>91689.71205661181</v>
      </c>
      <c r="G255" s="44">
        <f t="shared" si="27"/>
        <v>91344.092743388203</v>
      </c>
    </row>
    <row r="256" spans="2:7">
      <c r="B256" s="138">
        <f t="shared" si="25"/>
        <v>242</v>
      </c>
      <c r="C256" s="44">
        <f t="shared" si="22"/>
        <v>970.18019578434587</v>
      </c>
      <c r="D256" s="44">
        <f t="shared" si="24"/>
        <v>598.03305504272703</v>
      </c>
      <c r="E256" s="44">
        <f t="shared" si="26"/>
        <v>372.14714074161884</v>
      </c>
      <c r="F256" s="44">
        <f t="shared" si="23"/>
        <v>92287.745111654542</v>
      </c>
      <c r="G256" s="44">
        <f t="shared" si="27"/>
        <v>90746.059688345471</v>
      </c>
    </row>
    <row r="257" spans="2:7">
      <c r="B257" s="138">
        <f t="shared" si="25"/>
        <v>243</v>
      </c>
      <c r="C257" s="44">
        <f t="shared" si="22"/>
        <v>970.18019578434587</v>
      </c>
      <c r="D257" s="44">
        <f t="shared" si="24"/>
        <v>600.46951573568447</v>
      </c>
      <c r="E257" s="44">
        <f t="shared" si="26"/>
        <v>369.7106800486614</v>
      </c>
      <c r="F257" s="44">
        <f t="shared" si="23"/>
        <v>92888.214627390233</v>
      </c>
      <c r="G257" s="44">
        <f t="shared" si="27"/>
        <v>90145.59017260978</v>
      </c>
    </row>
    <row r="258" spans="2:7">
      <c r="B258" s="138">
        <f t="shared" si="25"/>
        <v>244</v>
      </c>
      <c r="C258" s="44">
        <f t="shared" si="22"/>
        <v>970.18019578434587</v>
      </c>
      <c r="D258" s="44">
        <f t="shared" si="24"/>
        <v>602.91590287109909</v>
      </c>
      <c r="E258" s="44">
        <f t="shared" si="26"/>
        <v>367.26429291324678</v>
      </c>
      <c r="F258" s="44">
        <f t="shared" si="23"/>
        <v>93491.130530261333</v>
      </c>
      <c r="G258" s="44">
        <f t="shared" si="27"/>
        <v>89542.67426973868</v>
      </c>
    </row>
    <row r="259" spans="2:7">
      <c r="B259" s="138">
        <f t="shared" si="25"/>
        <v>245</v>
      </c>
      <c r="C259" s="44">
        <f t="shared" si="22"/>
        <v>970.18019578434587</v>
      </c>
      <c r="D259" s="44">
        <f t="shared" si="24"/>
        <v>605.37225689052605</v>
      </c>
      <c r="E259" s="44">
        <f t="shared" si="26"/>
        <v>364.80793889381982</v>
      </c>
      <c r="F259" s="44">
        <f t="shared" si="23"/>
        <v>94096.502787151854</v>
      </c>
      <c r="G259" s="44">
        <f t="shared" si="27"/>
        <v>88937.302012848158</v>
      </c>
    </row>
    <row r="260" spans="2:7">
      <c r="B260" s="138">
        <f t="shared" si="25"/>
        <v>246</v>
      </c>
      <c r="C260" s="44">
        <f t="shared" si="22"/>
        <v>970.18019578434587</v>
      </c>
      <c r="D260" s="44">
        <f t="shared" si="24"/>
        <v>607.83861840028453</v>
      </c>
      <c r="E260" s="44">
        <f t="shared" si="26"/>
        <v>362.34157738406128</v>
      </c>
      <c r="F260" s="44">
        <f t="shared" si="23"/>
        <v>94704.341405552143</v>
      </c>
      <c r="G260" s="44">
        <f t="shared" si="27"/>
        <v>88329.46339444787</v>
      </c>
    </row>
    <row r="261" spans="2:7">
      <c r="B261" s="138">
        <f t="shared" si="25"/>
        <v>247</v>
      </c>
      <c r="C261" s="44">
        <f t="shared" si="22"/>
        <v>970.18019578434587</v>
      </c>
      <c r="D261" s="44">
        <f t="shared" si="24"/>
        <v>610.31502817212913</v>
      </c>
      <c r="E261" s="44">
        <f t="shared" si="26"/>
        <v>359.86516761221668</v>
      </c>
      <c r="F261" s="44">
        <f t="shared" si="23"/>
        <v>95314.656433724274</v>
      </c>
      <c r="G261" s="44">
        <f t="shared" si="27"/>
        <v>87719.148366275738</v>
      </c>
    </row>
    <row r="262" spans="2:7">
      <c r="B262" s="138">
        <f t="shared" si="25"/>
        <v>248</v>
      </c>
      <c r="C262" s="44">
        <f t="shared" si="22"/>
        <v>970.18019578434587</v>
      </c>
      <c r="D262" s="44">
        <f t="shared" si="24"/>
        <v>612.80152714392329</v>
      </c>
      <c r="E262" s="44">
        <f t="shared" si="26"/>
        <v>357.37866864042257</v>
      </c>
      <c r="F262" s="44">
        <f t="shared" si="23"/>
        <v>95927.457960868196</v>
      </c>
      <c r="G262" s="44">
        <f t="shared" si="27"/>
        <v>87106.346839131817</v>
      </c>
    </row>
    <row r="263" spans="2:7">
      <c r="B263" s="138">
        <f t="shared" si="25"/>
        <v>249</v>
      </c>
      <c r="C263" s="44">
        <f t="shared" si="22"/>
        <v>970.18019578434587</v>
      </c>
      <c r="D263" s="44">
        <f t="shared" si="24"/>
        <v>615.29815642031633</v>
      </c>
      <c r="E263" s="44">
        <f t="shared" si="26"/>
        <v>354.88203936402954</v>
      </c>
      <c r="F263" s="44">
        <f t="shared" si="23"/>
        <v>96542.756117288518</v>
      </c>
      <c r="G263" s="44">
        <f t="shared" si="27"/>
        <v>86491.048682711495</v>
      </c>
    </row>
    <row r="264" spans="2:7">
      <c r="B264" s="138">
        <f t="shared" si="25"/>
        <v>250</v>
      </c>
      <c r="C264" s="44">
        <f t="shared" ref="C264:C327" si="28">IF(B264="","",$C$10)</f>
        <v>970.18019578434587</v>
      </c>
      <c r="D264" s="44">
        <f t="shared" si="24"/>
        <v>617.80495727342338</v>
      </c>
      <c r="E264" s="44">
        <f t="shared" si="26"/>
        <v>352.37523851092249</v>
      </c>
      <c r="F264" s="44">
        <f t="shared" ref="F264:F327" si="29">IF(B264="","",F263+D264)</f>
        <v>97160.561074561934</v>
      </c>
      <c r="G264" s="44">
        <f t="shared" si="27"/>
        <v>85873.243725438078</v>
      </c>
    </row>
    <row r="265" spans="2:7">
      <c r="B265" s="138">
        <f t="shared" si="25"/>
        <v>251</v>
      </c>
      <c r="C265" s="44">
        <f t="shared" si="28"/>
        <v>970.18019578434587</v>
      </c>
      <c r="D265" s="44">
        <f t="shared" si="24"/>
        <v>620.32197114350686</v>
      </c>
      <c r="E265" s="44">
        <f t="shared" si="26"/>
        <v>349.85822464083901</v>
      </c>
      <c r="F265" s="44">
        <f t="shared" si="29"/>
        <v>97780.883045705443</v>
      </c>
      <c r="G265" s="44">
        <f t="shared" si="27"/>
        <v>85252.92175429457</v>
      </c>
    </row>
    <row r="266" spans="2:7">
      <c r="B266" s="138">
        <f t="shared" si="25"/>
        <v>252</v>
      </c>
      <c r="C266" s="44">
        <f t="shared" si="28"/>
        <v>970.18019578434587</v>
      </c>
      <c r="D266" s="44">
        <f t="shared" si="24"/>
        <v>622.8492396396623</v>
      </c>
      <c r="E266" s="44">
        <f t="shared" si="26"/>
        <v>347.33095614468363</v>
      </c>
      <c r="F266" s="44">
        <f t="shared" si="29"/>
        <v>98403.732285345104</v>
      </c>
      <c r="G266" s="44">
        <f t="shared" si="27"/>
        <v>84630.072514654908</v>
      </c>
    </row>
    <row r="267" spans="2:7">
      <c r="B267" s="138">
        <f t="shared" si="25"/>
        <v>253</v>
      </c>
      <c r="C267" s="44">
        <f t="shared" si="28"/>
        <v>970.18019578434587</v>
      </c>
      <c r="D267" s="44">
        <f t="shared" si="24"/>
        <v>625.38680454050541</v>
      </c>
      <c r="E267" s="44">
        <f t="shared" si="26"/>
        <v>344.7933912438404</v>
      </c>
      <c r="F267" s="44">
        <f t="shared" si="29"/>
        <v>99029.119089885615</v>
      </c>
      <c r="G267" s="44">
        <f t="shared" si="27"/>
        <v>84004.685710114398</v>
      </c>
    </row>
    <row r="268" spans="2:7">
      <c r="B268" s="138">
        <f t="shared" si="25"/>
        <v>254</v>
      </c>
      <c r="C268" s="44">
        <f t="shared" si="28"/>
        <v>970.18019578434587</v>
      </c>
      <c r="D268" s="44">
        <f t="shared" si="24"/>
        <v>627.93470779486381</v>
      </c>
      <c r="E268" s="44">
        <f t="shared" si="26"/>
        <v>342.24548798948206</v>
      </c>
      <c r="F268" s="44">
        <f t="shared" si="29"/>
        <v>99657.053797680477</v>
      </c>
      <c r="G268" s="44">
        <f t="shared" si="27"/>
        <v>83376.751002319535</v>
      </c>
    </row>
    <row r="269" spans="2:7">
      <c r="B269" s="138">
        <f t="shared" si="25"/>
        <v>255</v>
      </c>
      <c r="C269" s="44">
        <f t="shared" si="28"/>
        <v>970.18019578434587</v>
      </c>
      <c r="D269" s="44">
        <f t="shared" si="24"/>
        <v>630.49299152246908</v>
      </c>
      <c r="E269" s="44">
        <f t="shared" si="26"/>
        <v>339.68720426187673</v>
      </c>
      <c r="F269" s="44">
        <f t="shared" si="29"/>
        <v>100287.54678920294</v>
      </c>
      <c r="G269" s="44">
        <f t="shared" si="27"/>
        <v>82746.258010797072</v>
      </c>
    </row>
    <row r="270" spans="2:7">
      <c r="B270" s="138">
        <f t="shared" si="25"/>
        <v>256</v>
      </c>
      <c r="C270" s="44">
        <f t="shared" si="28"/>
        <v>970.18019578434587</v>
      </c>
      <c r="D270" s="44">
        <f t="shared" si="24"/>
        <v>633.06169801465444</v>
      </c>
      <c r="E270" s="44">
        <f t="shared" si="26"/>
        <v>337.11849776969143</v>
      </c>
      <c r="F270" s="44">
        <f t="shared" si="29"/>
        <v>100920.6084872176</v>
      </c>
      <c r="G270" s="44">
        <f t="shared" si="27"/>
        <v>82113.196312782413</v>
      </c>
    </row>
    <row r="271" spans="2:7">
      <c r="B271" s="138">
        <f t="shared" si="25"/>
        <v>257</v>
      </c>
      <c r="C271" s="44">
        <f t="shared" si="28"/>
        <v>970.18019578434587</v>
      </c>
      <c r="D271" s="44">
        <f t="shared" si="24"/>
        <v>635.64086973505277</v>
      </c>
      <c r="E271" s="44">
        <f t="shared" si="26"/>
        <v>334.53932604929309</v>
      </c>
      <c r="F271" s="44">
        <f t="shared" si="29"/>
        <v>101556.24935695266</v>
      </c>
      <c r="G271" s="44">
        <f t="shared" si="27"/>
        <v>81477.555443047357</v>
      </c>
    </row>
    <row r="272" spans="2:7">
      <c r="B272" s="138">
        <f t="shared" si="25"/>
        <v>258</v>
      </c>
      <c r="C272" s="44">
        <f t="shared" si="28"/>
        <v>970.18019578434587</v>
      </c>
      <c r="D272" s="44">
        <f t="shared" ref="D272:D335" si="30">IF(B272="","",C272-E272)</f>
        <v>638.23054932029925</v>
      </c>
      <c r="E272" s="44">
        <f t="shared" si="26"/>
        <v>331.94964646404662</v>
      </c>
      <c r="F272" s="44">
        <f t="shared" si="29"/>
        <v>102194.47990627296</v>
      </c>
      <c r="G272" s="44">
        <f t="shared" si="27"/>
        <v>80839.324893727055</v>
      </c>
    </row>
    <row r="273" spans="2:7">
      <c r="B273" s="138">
        <f t="shared" ref="B273:B336" si="31">IF($D$6*$D$5&gt;B272,B272+1,"")</f>
        <v>259</v>
      </c>
      <c r="C273" s="44">
        <f t="shared" si="28"/>
        <v>970.18019578434587</v>
      </c>
      <c r="D273" s="44">
        <f t="shared" si="30"/>
        <v>640.83077958073613</v>
      </c>
      <c r="E273" s="44">
        <f t="shared" ref="E273:E336" si="32">IF(B273="","",$D$8*G272)</f>
        <v>329.34941620360979</v>
      </c>
      <c r="F273" s="44">
        <f t="shared" si="29"/>
        <v>102835.31068585369</v>
      </c>
      <c r="G273" s="44">
        <f t="shared" ref="G273:G336" si="33">IF(B273="","",G272-D273)</f>
        <v>80198.49411414632</v>
      </c>
    </row>
    <row r="274" spans="2:7">
      <c r="B274" s="138">
        <f t="shared" si="31"/>
        <v>260</v>
      </c>
      <c r="C274" s="44">
        <f t="shared" si="28"/>
        <v>970.18019578434587</v>
      </c>
      <c r="D274" s="44">
        <f t="shared" si="30"/>
        <v>643.44160350111986</v>
      </c>
      <c r="E274" s="44">
        <f t="shared" si="32"/>
        <v>326.73859228322601</v>
      </c>
      <c r="F274" s="44">
        <f t="shared" si="29"/>
        <v>103478.75228935482</v>
      </c>
      <c r="G274" s="44">
        <f t="shared" si="33"/>
        <v>79555.052510645197</v>
      </c>
    </row>
    <row r="275" spans="2:7">
      <c r="B275" s="138">
        <f t="shared" si="31"/>
        <v>261</v>
      </c>
      <c r="C275" s="44">
        <f t="shared" si="28"/>
        <v>970.18019578434587</v>
      </c>
      <c r="D275" s="44">
        <f t="shared" si="30"/>
        <v>646.06306424133254</v>
      </c>
      <c r="E275" s="44">
        <f t="shared" si="32"/>
        <v>324.11713154301327</v>
      </c>
      <c r="F275" s="44">
        <f t="shared" si="29"/>
        <v>104124.81535359615</v>
      </c>
      <c r="G275" s="44">
        <f t="shared" si="33"/>
        <v>78908.989446403866</v>
      </c>
    </row>
    <row r="276" spans="2:7">
      <c r="B276" s="138">
        <f t="shared" si="31"/>
        <v>262</v>
      </c>
      <c r="C276" s="44">
        <f t="shared" si="28"/>
        <v>970.18019578434587</v>
      </c>
      <c r="D276" s="44">
        <f t="shared" si="30"/>
        <v>648.69520513709494</v>
      </c>
      <c r="E276" s="44">
        <f t="shared" si="32"/>
        <v>321.48499064725092</v>
      </c>
      <c r="F276" s="44">
        <f t="shared" si="29"/>
        <v>104773.51055873324</v>
      </c>
      <c r="G276" s="44">
        <f t="shared" si="33"/>
        <v>78260.294241266776</v>
      </c>
    </row>
    <row r="277" spans="2:7">
      <c r="B277" s="138">
        <f t="shared" si="31"/>
        <v>263</v>
      </c>
      <c r="C277" s="44">
        <f t="shared" si="28"/>
        <v>970.18019578434587</v>
      </c>
      <c r="D277" s="44">
        <f t="shared" si="30"/>
        <v>651.33806970068258</v>
      </c>
      <c r="E277" s="44">
        <f t="shared" si="32"/>
        <v>318.84212608366323</v>
      </c>
      <c r="F277" s="44">
        <f t="shared" si="29"/>
        <v>105424.84862843392</v>
      </c>
      <c r="G277" s="44">
        <f t="shared" si="33"/>
        <v>77608.956171566097</v>
      </c>
    </row>
    <row r="278" spans="2:7">
      <c r="B278" s="138">
        <f t="shared" si="31"/>
        <v>264</v>
      </c>
      <c r="C278" s="44">
        <f t="shared" si="28"/>
        <v>970.18019578434587</v>
      </c>
      <c r="D278" s="44">
        <f t="shared" si="30"/>
        <v>653.99170162164569</v>
      </c>
      <c r="E278" s="44">
        <f t="shared" si="32"/>
        <v>316.18849416270012</v>
      </c>
      <c r="F278" s="44">
        <f t="shared" si="29"/>
        <v>106078.84033005557</v>
      </c>
      <c r="G278" s="44">
        <f t="shared" si="33"/>
        <v>76954.964469944447</v>
      </c>
    </row>
    <row r="279" spans="2:7">
      <c r="B279" s="138">
        <f t="shared" si="31"/>
        <v>265</v>
      </c>
      <c r="C279" s="44">
        <f t="shared" si="28"/>
        <v>970.18019578434587</v>
      </c>
      <c r="D279" s="44">
        <f t="shared" si="30"/>
        <v>656.65614476753126</v>
      </c>
      <c r="E279" s="44">
        <f t="shared" si="32"/>
        <v>313.52405101681467</v>
      </c>
      <c r="F279" s="44">
        <f t="shared" si="29"/>
        <v>106735.4964748231</v>
      </c>
      <c r="G279" s="44">
        <f t="shared" si="33"/>
        <v>76298.308325176913</v>
      </c>
    </row>
    <row r="280" spans="2:7">
      <c r="B280" s="138">
        <f t="shared" si="31"/>
        <v>266</v>
      </c>
      <c r="C280" s="44">
        <f t="shared" si="28"/>
        <v>970.18019578434587</v>
      </c>
      <c r="D280" s="44">
        <f t="shared" si="30"/>
        <v>659.33144318460745</v>
      </c>
      <c r="E280" s="44">
        <f t="shared" si="32"/>
        <v>310.84875259973842</v>
      </c>
      <c r="F280" s="44">
        <f t="shared" si="29"/>
        <v>107394.82791800771</v>
      </c>
      <c r="G280" s="44">
        <f t="shared" si="33"/>
        <v>75638.976881992305</v>
      </c>
    </row>
    <row r="281" spans="2:7">
      <c r="B281" s="138">
        <f t="shared" si="31"/>
        <v>267</v>
      </c>
      <c r="C281" s="44">
        <f t="shared" si="28"/>
        <v>970.18019578434587</v>
      </c>
      <c r="D281" s="44">
        <f t="shared" si="30"/>
        <v>662.017641098593</v>
      </c>
      <c r="E281" s="44">
        <f t="shared" si="32"/>
        <v>308.16255468575281</v>
      </c>
      <c r="F281" s="44">
        <f t="shared" si="29"/>
        <v>108056.8455591063</v>
      </c>
      <c r="G281" s="44">
        <f t="shared" si="33"/>
        <v>74976.959240893717</v>
      </c>
    </row>
    <row r="282" spans="2:7">
      <c r="B282" s="138">
        <f t="shared" si="31"/>
        <v>268</v>
      </c>
      <c r="C282" s="44">
        <f t="shared" si="28"/>
        <v>970.18019578434587</v>
      </c>
      <c r="D282" s="44">
        <f t="shared" si="30"/>
        <v>664.71478291538756</v>
      </c>
      <c r="E282" s="44">
        <f t="shared" si="32"/>
        <v>305.46541286895831</v>
      </c>
      <c r="F282" s="44">
        <f t="shared" si="29"/>
        <v>108721.56034202168</v>
      </c>
      <c r="G282" s="44">
        <f t="shared" si="33"/>
        <v>74312.244457978333</v>
      </c>
    </row>
    <row r="283" spans="2:7">
      <c r="B283" s="138">
        <f t="shared" si="31"/>
        <v>269</v>
      </c>
      <c r="C283" s="44">
        <f t="shared" si="28"/>
        <v>970.18019578434587</v>
      </c>
      <c r="D283" s="44">
        <f t="shared" si="30"/>
        <v>667.42291322180586</v>
      </c>
      <c r="E283" s="44">
        <f t="shared" si="32"/>
        <v>302.75728256254007</v>
      </c>
      <c r="F283" s="44">
        <f t="shared" si="29"/>
        <v>109388.98325524348</v>
      </c>
      <c r="G283" s="44">
        <f t="shared" si="33"/>
        <v>73644.821544756531</v>
      </c>
    </row>
    <row r="284" spans="2:7">
      <c r="B284" s="138">
        <f t="shared" si="31"/>
        <v>270</v>
      </c>
      <c r="C284" s="44">
        <f t="shared" si="28"/>
        <v>970.18019578434587</v>
      </c>
      <c r="D284" s="44">
        <f t="shared" si="30"/>
        <v>670.14207678631465</v>
      </c>
      <c r="E284" s="44">
        <f t="shared" si="32"/>
        <v>300.03811899803128</v>
      </c>
      <c r="F284" s="44">
        <f t="shared" si="29"/>
        <v>110059.1253320298</v>
      </c>
      <c r="G284" s="44">
        <f t="shared" si="33"/>
        <v>72974.679467970214</v>
      </c>
    </row>
    <row r="285" spans="2:7">
      <c r="B285" s="138">
        <f t="shared" si="31"/>
        <v>271</v>
      </c>
      <c r="C285" s="44">
        <f t="shared" si="28"/>
        <v>970.18019578434587</v>
      </c>
      <c r="D285" s="44">
        <f t="shared" si="30"/>
        <v>672.87231855977325</v>
      </c>
      <c r="E285" s="44">
        <f t="shared" si="32"/>
        <v>297.30787722457262</v>
      </c>
      <c r="F285" s="44">
        <f t="shared" si="29"/>
        <v>110731.99765058958</v>
      </c>
      <c r="G285" s="44">
        <f t="shared" si="33"/>
        <v>72301.807149410437</v>
      </c>
    </row>
    <row r="286" spans="2:7">
      <c r="B286" s="138">
        <f t="shared" si="31"/>
        <v>272</v>
      </c>
      <c r="C286" s="44">
        <f t="shared" si="28"/>
        <v>970.18019578434587</v>
      </c>
      <c r="D286" s="44">
        <f t="shared" si="30"/>
        <v>675.61368367617627</v>
      </c>
      <c r="E286" s="44">
        <f t="shared" si="32"/>
        <v>294.5665121081696</v>
      </c>
      <c r="F286" s="44">
        <f t="shared" si="29"/>
        <v>111407.61133426575</v>
      </c>
      <c r="G286" s="44">
        <f t="shared" si="33"/>
        <v>71626.193465734264</v>
      </c>
    </row>
    <row r="287" spans="2:7">
      <c r="B287" s="138">
        <f t="shared" si="31"/>
        <v>273</v>
      </c>
      <c r="C287" s="44">
        <f t="shared" si="28"/>
        <v>970.18019578434587</v>
      </c>
      <c r="D287" s="44">
        <f t="shared" si="30"/>
        <v>678.3662174533996</v>
      </c>
      <c r="E287" s="44">
        <f t="shared" si="32"/>
        <v>291.81397833094627</v>
      </c>
      <c r="F287" s="44">
        <f t="shared" si="29"/>
        <v>112085.97755171914</v>
      </c>
      <c r="G287" s="44">
        <f t="shared" si="33"/>
        <v>70947.827248280868</v>
      </c>
    </row>
    <row r="288" spans="2:7">
      <c r="B288" s="138">
        <f t="shared" si="31"/>
        <v>274</v>
      </c>
      <c r="C288" s="44">
        <f t="shared" si="28"/>
        <v>970.18019578434587</v>
      </c>
      <c r="D288" s="44">
        <f t="shared" si="30"/>
        <v>681.12996539394999</v>
      </c>
      <c r="E288" s="44">
        <f t="shared" si="32"/>
        <v>289.05023039039582</v>
      </c>
      <c r="F288" s="44">
        <f t="shared" si="29"/>
        <v>112767.10751711309</v>
      </c>
      <c r="G288" s="44">
        <f t="shared" si="33"/>
        <v>70266.697282886918</v>
      </c>
    </row>
    <row r="289" spans="2:7">
      <c r="B289" s="138">
        <f t="shared" si="31"/>
        <v>275</v>
      </c>
      <c r="C289" s="44">
        <f t="shared" si="28"/>
        <v>970.18019578434587</v>
      </c>
      <c r="D289" s="44">
        <f t="shared" si="30"/>
        <v>683.90497318571715</v>
      </c>
      <c r="E289" s="44">
        <f t="shared" si="32"/>
        <v>286.27522259862872</v>
      </c>
      <c r="F289" s="44">
        <f t="shared" si="29"/>
        <v>113451.01249029882</v>
      </c>
      <c r="G289" s="44">
        <f t="shared" si="33"/>
        <v>69582.792309701195</v>
      </c>
    </row>
    <row r="290" spans="2:7">
      <c r="B290" s="138">
        <f t="shared" si="31"/>
        <v>276</v>
      </c>
      <c r="C290" s="44">
        <f t="shared" si="28"/>
        <v>970.18019578434587</v>
      </c>
      <c r="D290" s="44">
        <f t="shared" si="30"/>
        <v>686.69128670272846</v>
      </c>
      <c r="E290" s="44">
        <f t="shared" si="32"/>
        <v>283.48890908161741</v>
      </c>
      <c r="F290" s="44">
        <f t="shared" si="29"/>
        <v>114137.70377700154</v>
      </c>
      <c r="G290" s="44">
        <f t="shared" si="33"/>
        <v>68896.101022998468</v>
      </c>
    </row>
    <row r="291" spans="2:7">
      <c r="B291" s="138">
        <f t="shared" si="31"/>
        <v>277</v>
      </c>
      <c r="C291" s="44">
        <f t="shared" si="28"/>
        <v>970.18019578434587</v>
      </c>
      <c r="D291" s="44">
        <f t="shared" si="30"/>
        <v>689.48895200590823</v>
      </c>
      <c r="E291" s="44">
        <f t="shared" si="32"/>
        <v>280.69124377843769</v>
      </c>
      <c r="F291" s="44">
        <f t="shared" si="29"/>
        <v>114827.19272900745</v>
      </c>
      <c r="G291" s="44">
        <f t="shared" si="33"/>
        <v>68206.61207099256</v>
      </c>
    </row>
    <row r="292" spans="2:7">
      <c r="B292" s="138">
        <f t="shared" si="31"/>
        <v>278</v>
      </c>
      <c r="C292" s="44">
        <f t="shared" si="28"/>
        <v>970.18019578434587</v>
      </c>
      <c r="D292" s="44">
        <f t="shared" si="30"/>
        <v>692.29801534383819</v>
      </c>
      <c r="E292" s="44">
        <f t="shared" si="32"/>
        <v>277.88218044050768</v>
      </c>
      <c r="F292" s="44">
        <f t="shared" si="29"/>
        <v>115519.49074435129</v>
      </c>
      <c r="G292" s="44">
        <f t="shared" si="33"/>
        <v>67514.31405564872</v>
      </c>
    </row>
    <row r="293" spans="2:7">
      <c r="B293" s="138">
        <f t="shared" si="31"/>
        <v>279</v>
      </c>
      <c r="C293" s="44">
        <f t="shared" si="28"/>
        <v>970.18019578434587</v>
      </c>
      <c r="D293" s="44">
        <f t="shared" si="30"/>
        <v>695.11852315352303</v>
      </c>
      <c r="E293" s="44">
        <f t="shared" si="32"/>
        <v>275.06167263082278</v>
      </c>
      <c r="F293" s="44">
        <f t="shared" si="29"/>
        <v>116214.60926750481</v>
      </c>
      <c r="G293" s="44">
        <f t="shared" si="33"/>
        <v>66819.1955324952</v>
      </c>
    </row>
    <row r="294" spans="2:7">
      <c r="B294" s="138">
        <f t="shared" si="31"/>
        <v>280</v>
      </c>
      <c r="C294" s="44">
        <f t="shared" si="28"/>
        <v>970.18019578434587</v>
      </c>
      <c r="D294" s="44">
        <f t="shared" si="30"/>
        <v>697.95052206115736</v>
      </c>
      <c r="E294" s="44">
        <f t="shared" si="32"/>
        <v>272.22967372318851</v>
      </c>
      <c r="F294" s="44">
        <f t="shared" si="29"/>
        <v>116912.55978956597</v>
      </c>
      <c r="G294" s="44">
        <f t="shared" si="33"/>
        <v>66121.245010434039</v>
      </c>
    </row>
    <row r="295" spans="2:7">
      <c r="B295" s="138">
        <f t="shared" si="31"/>
        <v>281</v>
      </c>
      <c r="C295" s="44">
        <f t="shared" si="28"/>
        <v>970.18019578434587</v>
      </c>
      <c r="D295" s="44">
        <f t="shared" si="30"/>
        <v>700.79405888289648</v>
      </c>
      <c r="E295" s="44">
        <f t="shared" si="32"/>
        <v>269.38613690144933</v>
      </c>
      <c r="F295" s="44">
        <f t="shared" si="29"/>
        <v>117613.35384844887</v>
      </c>
      <c r="G295" s="44">
        <f t="shared" si="33"/>
        <v>65420.450951551145</v>
      </c>
    </row>
    <row r="296" spans="2:7">
      <c r="B296" s="138">
        <f t="shared" si="31"/>
        <v>282</v>
      </c>
      <c r="C296" s="44">
        <f t="shared" si="28"/>
        <v>970.18019578434587</v>
      </c>
      <c r="D296" s="44">
        <f t="shared" si="30"/>
        <v>703.64918062563083</v>
      </c>
      <c r="E296" s="44">
        <f t="shared" si="32"/>
        <v>266.53101515871509</v>
      </c>
      <c r="F296" s="44">
        <f t="shared" si="29"/>
        <v>118317.00302907449</v>
      </c>
      <c r="G296" s="44">
        <f t="shared" si="33"/>
        <v>64716.801770925515</v>
      </c>
    </row>
    <row r="297" spans="2:7">
      <c r="B297" s="138">
        <f t="shared" si="31"/>
        <v>283</v>
      </c>
      <c r="C297" s="44">
        <f t="shared" si="28"/>
        <v>970.18019578434587</v>
      </c>
      <c r="D297" s="44">
        <f t="shared" si="30"/>
        <v>706.51593448776237</v>
      </c>
      <c r="E297" s="44">
        <f t="shared" si="32"/>
        <v>263.6642612965835</v>
      </c>
      <c r="F297" s="44">
        <f t="shared" si="29"/>
        <v>119023.51896356225</v>
      </c>
      <c r="G297" s="44">
        <f t="shared" si="33"/>
        <v>64010.285836437753</v>
      </c>
    </row>
    <row r="298" spans="2:7">
      <c r="B298" s="138">
        <f t="shared" si="31"/>
        <v>284</v>
      </c>
      <c r="C298" s="44">
        <f t="shared" si="28"/>
        <v>970.18019578434587</v>
      </c>
      <c r="D298" s="44">
        <f t="shared" si="30"/>
        <v>709.39436785998555</v>
      </c>
      <c r="E298" s="44">
        <f t="shared" si="32"/>
        <v>260.78582792436038</v>
      </c>
      <c r="F298" s="44">
        <f t="shared" si="29"/>
        <v>119732.91333142224</v>
      </c>
      <c r="G298" s="44">
        <f t="shared" si="33"/>
        <v>63300.891468577771</v>
      </c>
    </row>
    <row r="299" spans="2:7">
      <c r="B299" s="138">
        <f t="shared" si="31"/>
        <v>285</v>
      </c>
      <c r="C299" s="44">
        <f t="shared" si="28"/>
        <v>970.18019578434587</v>
      </c>
      <c r="D299" s="44">
        <f t="shared" si="30"/>
        <v>712.28452832607002</v>
      </c>
      <c r="E299" s="44">
        <f t="shared" si="32"/>
        <v>257.89566745827585</v>
      </c>
      <c r="F299" s="44">
        <f t="shared" si="29"/>
        <v>120445.19785974831</v>
      </c>
      <c r="G299" s="44">
        <f t="shared" si="33"/>
        <v>62588.606940251702</v>
      </c>
    </row>
    <row r="300" spans="2:7">
      <c r="B300" s="138">
        <f t="shared" si="31"/>
        <v>286</v>
      </c>
      <c r="C300" s="44">
        <f t="shared" si="28"/>
        <v>970.18019578434587</v>
      </c>
      <c r="D300" s="44">
        <f t="shared" si="30"/>
        <v>715.18646366364806</v>
      </c>
      <c r="E300" s="44">
        <f t="shared" si="32"/>
        <v>254.99373212069787</v>
      </c>
      <c r="F300" s="44">
        <f t="shared" si="29"/>
        <v>121160.38432341196</v>
      </c>
      <c r="G300" s="44">
        <f t="shared" si="33"/>
        <v>61873.420476588057</v>
      </c>
    </row>
    <row r="301" spans="2:7">
      <c r="B301" s="138">
        <f t="shared" si="31"/>
        <v>287</v>
      </c>
      <c r="C301" s="44">
        <f t="shared" si="28"/>
        <v>970.18019578434587</v>
      </c>
      <c r="D301" s="44">
        <f t="shared" si="30"/>
        <v>718.10022184500349</v>
      </c>
      <c r="E301" s="44">
        <f t="shared" si="32"/>
        <v>252.07997393934244</v>
      </c>
      <c r="F301" s="44">
        <f t="shared" si="29"/>
        <v>121878.48454525696</v>
      </c>
      <c r="G301" s="44">
        <f t="shared" si="33"/>
        <v>61155.320254743056</v>
      </c>
    </row>
    <row r="302" spans="2:7">
      <c r="B302" s="138">
        <f t="shared" si="31"/>
        <v>288</v>
      </c>
      <c r="C302" s="44">
        <f t="shared" si="28"/>
        <v>970.18019578434587</v>
      </c>
      <c r="D302" s="44">
        <f t="shared" si="30"/>
        <v>721.02585103786532</v>
      </c>
      <c r="E302" s="44">
        <f t="shared" si="32"/>
        <v>249.15434474648058</v>
      </c>
      <c r="F302" s="44">
        <f t="shared" si="29"/>
        <v>122599.51039629482</v>
      </c>
      <c r="G302" s="44">
        <f t="shared" si="33"/>
        <v>60434.294403705193</v>
      </c>
    </row>
    <row r="303" spans="2:7">
      <c r="B303" s="138">
        <f t="shared" si="31"/>
        <v>289</v>
      </c>
      <c r="C303" s="44">
        <f t="shared" si="28"/>
        <v>970.18019578434587</v>
      </c>
      <c r="D303" s="44">
        <f t="shared" si="30"/>
        <v>723.96339960620389</v>
      </c>
      <c r="E303" s="44">
        <f t="shared" si="32"/>
        <v>246.21679617814192</v>
      </c>
      <c r="F303" s="44">
        <f t="shared" si="29"/>
        <v>123323.47379590102</v>
      </c>
      <c r="G303" s="44">
        <f t="shared" si="33"/>
        <v>59710.331004098989</v>
      </c>
    </row>
    <row r="304" spans="2:7">
      <c r="B304" s="138">
        <f t="shared" si="31"/>
        <v>290</v>
      </c>
      <c r="C304" s="44">
        <f t="shared" si="28"/>
        <v>970.18019578434587</v>
      </c>
      <c r="D304" s="44">
        <f t="shared" si="30"/>
        <v>726.91291611103054</v>
      </c>
      <c r="E304" s="44">
        <f t="shared" si="32"/>
        <v>243.26727967331536</v>
      </c>
      <c r="F304" s="44">
        <f t="shared" si="29"/>
        <v>124050.38671201206</v>
      </c>
      <c r="G304" s="44">
        <f t="shared" si="33"/>
        <v>58983.418087987957</v>
      </c>
    </row>
    <row r="305" spans="2:7">
      <c r="B305" s="138">
        <f t="shared" si="31"/>
        <v>291</v>
      </c>
      <c r="C305" s="44">
        <f t="shared" si="28"/>
        <v>970.18019578434587</v>
      </c>
      <c r="D305" s="44">
        <f t="shared" si="30"/>
        <v>729.87444931119967</v>
      </c>
      <c r="E305" s="44">
        <f t="shared" si="32"/>
        <v>240.30574647314623</v>
      </c>
      <c r="F305" s="44">
        <f t="shared" si="29"/>
        <v>124780.26116132326</v>
      </c>
      <c r="G305" s="44">
        <f t="shared" si="33"/>
        <v>58253.543638676754</v>
      </c>
    </row>
    <row r="306" spans="2:7">
      <c r="B306" s="138">
        <f t="shared" si="31"/>
        <v>292</v>
      </c>
      <c r="C306" s="44">
        <f t="shared" si="28"/>
        <v>970.18019578434587</v>
      </c>
      <c r="D306" s="44">
        <f t="shared" si="30"/>
        <v>732.8480481642157</v>
      </c>
      <c r="E306" s="44">
        <f t="shared" si="32"/>
        <v>237.3321476201302</v>
      </c>
      <c r="F306" s="44">
        <f t="shared" si="29"/>
        <v>125513.10920948748</v>
      </c>
      <c r="G306" s="44">
        <f t="shared" si="33"/>
        <v>57520.695590512536</v>
      </c>
    </row>
    <row r="307" spans="2:7">
      <c r="B307" s="138">
        <f t="shared" si="31"/>
        <v>293</v>
      </c>
      <c r="C307" s="44">
        <f t="shared" si="28"/>
        <v>970.18019578434587</v>
      </c>
      <c r="D307" s="44">
        <f t="shared" si="30"/>
        <v>735.83376182704183</v>
      </c>
      <c r="E307" s="44">
        <f t="shared" si="32"/>
        <v>234.3464339573041</v>
      </c>
      <c r="F307" s="44">
        <f t="shared" si="29"/>
        <v>126248.94297131452</v>
      </c>
      <c r="G307" s="44">
        <f t="shared" si="33"/>
        <v>56784.861828685491</v>
      </c>
    </row>
    <row r="308" spans="2:7">
      <c r="B308" s="138">
        <f t="shared" si="31"/>
        <v>294</v>
      </c>
      <c r="C308" s="44">
        <f t="shared" si="28"/>
        <v>970.18019578434587</v>
      </c>
      <c r="D308" s="44">
        <f t="shared" si="30"/>
        <v>738.83163965691278</v>
      </c>
      <c r="E308" s="44">
        <f t="shared" si="32"/>
        <v>231.34855612743308</v>
      </c>
      <c r="F308" s="44">
        <f t="shared" si="29"/>
        <v>126987.77461097144</v>
      </c>
      <c r="G308" s="44">
        <f t="shared" si="33"/>
        <v>56046.030189028577</v>
      </c>
    </row>
    <row r="309" spans="2:7">
      <c r="B309" s="138">
        <f t="shared" si="31"/>
        <v>295</v>
      </c>
      <c r="C309" s="44">
        <f t="shared" si="28"/>
        <v>970.18019578434587</v>
      </c>
      <c r="D309" s="44">
        <f t="shared" si="30"/>
        <v>741.84173121215088</v>
      </c>
      <c r="E309" s="44">
        <f t="shared" si="32"/>
        <v>228.33846457219497</v>
      </c>
      <c r="F309" s="44">
        <f t="shared" si="29"/>
        <v>127729.61634218358</v>
      </c>
      <c r="G309" s="44">
        <f t="shared" si="33"/>
        <v>55304.188457816424</v>
      </c>
    </row>
    <row r="310" spans="2:7">
      <c r="B310" s="138">
        <f t="shared" si="31"/>
        <v>296</v>
      </c>
      <c r="C310" s="44">
        <f t="shared" si="28"/>
        <v>970.18019578434587</v>
      </c>
      <c r="D310" s="44">
        <f t="shared" si="30"/>
        <v>744.8640862529852</v>
      </c>
      <c r="E310" s="44">
        <f t="shared" si="32"/>
        <v>225.31610953136064</v>
      </c>
      <c r="F310" s="44">
        <f t="shared" si="29"/>
        <v>128474.48042843657</v>
      </c>
      <c r="G310" s="44">
        <f t="shared" si="33"/>
        <v>54559.324371563438</v>
      </c>
    </row>
    <row r="311" spans="2:7">
      <c r="B311" s="138">
        <f t="shared" si="31"/>
        <v>297</v>
      </c>
      <c r="C311" s="44">
        <f t="shared" si="28"/>
        <v>970.18019578434587</v>
      </c>
      <c r="D311" s="44">
        <f t="shared" si="30"/>
        <v>747.89875474237397</v>
      </c>
      <c r="E311" s="44">
        <f t="shared" si="32"/>
        <v>222.28144104197185</v>
      </c>
      <c r="F311" s="44">
        <f t="shared" si="29"/>
        <v>129222.37918317894</v>
      </c>
      <c r="G311" s="44">
        <f t="shared" si="33"/>
        <v>53811.425616821063</v>
      </c>
    </row>
    <row r="312" spans="2:7">
      <c r="B312" s="138">
        <f t="shared" si="31"/>
        <v>298</v>
      </c>
      <c r="C312" s="44">
        <f t="shared" si="28"/>
        <v>970.18019578434587</v>
      </c>
      <c r="D312" s="44">
        <f t="shared" si="30"/>
        <v>750.94578684683097</v>
      </c>
      <c r="E312" s="44">
        <f t="shared" si="32"/>
        <v>219.23440893751496</v>
      </c>
      <c r="F312" s="44">
        <f t="shared" si="29"/>
        <v>129973.32497002577</v>
      </c>
      <c r="G312" s="44">
        <f t="shared" si="33"/>
        <v>53060.479829974232</v>
      </c>
    </row>
    <row r="313" spans="2:7">
      <c r="B313" s="138">
        <f t="shared" si="31"/>
        <v>299</v>
      </c>
      <c r="C313" s="44">
        <f t="shared" si="28"/>
        <v>970.18019578434587</v>
      </c>
      <c r="D313" s="44">
        <f t="shared" si="30"/>
        <v>754.00523293725405</v>
      </c>
      <c r="E313" s="44">
        <f t="shared" si="32"/>
        <v>216.17496284709176</v>
      </c>
      <c r="F313" s="44">
        <f t="shared" si="29"/>
        <v>130727.33020296303</v>
      </c>
      <c r="G313" s="44">
        <f t="shared" si="33"/>
        <v>52306.474597036977</v>
      </c>
    </row>
    <row r="314" spans="2:7">
      <c r="B314" s="138">
        <f t="shared" si="31"/>
        <v>300</v>
      </c>
      <c r="C314" s="44">
        <f t="shared" si="28"/>
        <v>970.18019578434587</v>
      </c>
      <c r="D314" s="44">
        <f t="shared" si="30"/>
        <v>757.07714358975909</v>
      </c>
      <c r="E314" s="44">
        <f t="shared" si="32"/>
        <v>213.10305219458678</v>
      </c>
      <c r="F314" s="44">
        <f t="shared" si="29"/>
        <v>131484.40734655279</v>
      </c>
      <c r="G314" s="44">
        <f t="shared" si="33"/>
        <v>51549.397453447215</v>
      </c>
    </row>
    <row r="315" spans="2:7">
      <c r="B315" s="138">
        <f t="shared" si="31"/>
        <v>301</v>
      </c>
      <c r="C315" s="44">
        <f t="shared" si="28"/>
        <v>970.18019578434587</v>
      </c>
      <c r="D315" s="44">
        <f t="shared" si="30"/>
        <v>760.1615695865147</v>
      </c>
      <c r="E315" s="44">
        <f t="shared" si="32"/>
        <v>210.01862619783117</v>
      </c>
      <c r="F315" s="44">
        <f t="shared" si="29"/>
        <v>132244.56891613931</v>
      </c>
      <c r="G315" s="44">
        <f t="shared" si="33"/>
        <v>50789.235883860703</v>
      </c>
    </row>
    <row r="316" spans="2:7">
      <c r="B316" s="138">
        <f t="shared" si="31"/>
        <v>302</v>
      </c>
      <c r="C316" s="44">
        <f t="shared" si="28"/>
        <v>970.18019578434587</v>
      </c>
      <c r="D316" s="44">
        <f t="shared" si="30"/>
        <v>763.25856191658261</v>
      </c>
      <c r="E316" s="44">
        <f t="shared" si="32"/>
        <v>206.92163386776329</v>
      </c>
      <c r="F316" s="44">
        <f t="shared" si="29"/>
        <v>133007.8274780559</v>
      </c>
      <c r="G316" s="44">
        <f t="shared" si="33"/>
        <v>50025.977321944119</v>
      </c>
    </row>
    <row r="317" spans="2:7">
      <c r="B317" s="138">
        <f t="shared" si="31"/>
        <v>303</v>
      </c>
      <c r="C317" s="44">
        <f t="shared" si="28"/>
        <v>970.18019578434587</v>
      </c>
      <c r="D317" s="44">
        <f t="shared" si="30"/>
        <v>766.36817177676016</v>
      </c>
      <c r="E317" s="44">
        <f t="shared" si="32"/>
        <v>203.81202400758571</v>
      </c>
      <c r="F317" s="44">
        <f t="shared" si="29"/>
        <v>133774.19564983266</v>
      </c>
      <c r="G317" s="44">
        <f t="shared" si="33"/>
        <v>49259.609150167358</v>
      </c>
    </row>
    <row r="318" spans="2:7">
      <c r="B318" s="138">
        <f t="shared" si="31"/>
        <v>304</v>
      </c>
      <c r="C318" s="44">
        <f t="shared" si="28"/>
        <v>970.18019578434587</v>
      </c>
      <c r="D318" s="44">
        <f t="shared" si="30"/>
        <v>769.49045057242699</v>
      </c>
      <c r="E318" s="44">
        <f t="shared" si="32"/>
        <v>200.6897452119189</v>
      </c>
      <c r="F318" s="44">
        <f t="shared" si="29"/>
        <v>134543.68610040509</v>
      </c>
      <c r="G318" s="44">
        <f t="shared" si="33"/>
        <v>48490.118699594932</v>
      </c>
    </row>
    <row r="319" spans="2:7">
      <c r="B319" s="138">
        <f t="shared" si="31"/>
        <v>305</v>
      </c>
      <c r="C319" s="44">
        <f t="shared" si="28"/>
        <v>970.18019578434587</v>
      </c>
      <c r="D319" s="44">
        <f t="shared" si="30"/>
        <v>772.62544991839445</v>
      </c>
      <c r="E319" s="44">
        <f t="shared" si="32"/>
        <v>197.55474586595147</v>
      </c>
      <c r="F319" s="44">
        <f t="shared" si="29"/>
        <v>135316.31155032347</v>
      </c>
      <c r="G319" s="44">
        <f t="shared" si="33"/>
        <v>47717.49324967654</v>
      </c>
    </row>
    <row r="320" spans="2:7">
      <c r="B320" s="138">
        <f t="shared" si="31"/>
        <v>306</v>
      </c>
      <c r="C320" s="44">
        <f t="shared" si="28"/>
        <v>970.18019578434587</v>
      </c>
      <c r="D320" s="44">
        <f t="shared" si="30"/>
        <v>775.77322163975896</v>
      </c>
      <c r="E320" s="44">
        <f t="shared" si="32"/>
        <v>194.40697414458694</v>
      </c>
      <c r="F320" s="44">
        <f t="shared" si="29"/>
        <v>136092.08477196324</v>
      </c>
      <c r="G320" s="44">
        <f t="shared" si="33"/>
        <v>46941.720028036783</v>
      </c>
    </row>
    <row r="321" spans="2:7">
      <c r="B321" s="138">
        <f t="shared" si="31"/>
        <v>307</v>
      </c>
      <c r="C321" s="44">
        <f t="shared" si="28"/>
        <v>970.18019578434587</v>
      </c>
      <c r="D321" s="44">
        <f t="shared" si="30"/>
        <v>778.93381777275897</v>
      </c>
      <c r="E321" s="44">
        <f t="shared" si="32"/>
        <v>191.24637801158693</v>
      </c>
      <c r="F321" s="44">
        <f t="shared" si="29"/>
        <v>136871.01858973599</v>
      </c>
      <c r="G321" s="44">
        <f t="shared" si="33"/>
        <v>46162.786210264021</v>
      </c>
    </row>
    <row r="322" spans="2:7">
      <c r="B322" s="138">
        <f t="shared" si="31"/>
        <v>308</v>
      </c>
      <c r="C322" s="44">
        <f t="shared" si="28"/>
        <v>970.18019578434587</v>
      </c>
      <c r="D322" s="44">
        <f t="shared" si="30"/>
        <v>782.10729056563491</v>
      </c>
      <c r="E322" s="44">
        <f t="shared" si="32"/>
        <v>188.0729052187109</v>
      </c>
      <c r="F322" s="44">
        <f t="shared" si="29"/>
        <v>137653.12588030164</v>
      </c>
      <c r="G322" s="44">
        <f t="shared" si="33"/>
        <v>45380.678919698388</v>
      </c>
    </row>
    <row r="323" spans="2:7">
      <c r="B323" s="138">
        <f t="shared" si="31"/>
        <v>309</v>
      </c>
      <c r="C323" s="44">
        <f t="shared" si="28"/>
        <v>970.18019578434587</v>
      </c>
      <c r="D323" s="44">
        <f t="shared" si="30"/>
        <v>785.29369247949319</v>
      </c>
      <c r="E323" s="44">
        <f t="shared" si="32"/>
        <v>184.88650330485268</v>
      </c>
      <c r="F323" s="44">
        <f t="shared" si="29"/>
        <v>138438.41957278113</v>
      </c>
      <c r="G323" s="44">
        <f t="shared" si="33"/>
        <v>44595.385227218896</v>
      </c>
    </row>
    <row r="324" spans="2:7">
      <c r="B324" s="138">
        <f t="shared" si="31"/>
        <v>310</v>
      </c>
      <c r="C324" s="44">
        <f t="shared" si="28"/>
        <v>970.18019578434587</v>
      </c>
      <c r="D324" s="44">
        <f t="shared" si="30"/>
        <v>788.49307618917294</v>
      </c>
      <c r="E324" s="44">
        <f t="shared" si="32"/>
        <v>181.68711959517293</v>
      </c>
      <c r="F324" s="44">
        <f t="shared" si="29"/>
        <v>139226.91264897029</v>
      </c>
      <c r="G324" s="44">
        <f t="shared" si="33"/>
        <v>43806.892151029722</v>
      </c>
    </row>
    <row r="325" spans="2:7">
      <c r="B325" s="138">
        <f t="shared" si="31"/>
        <v>311</v>
      </c>
      <c r="C325" s="44">
        <f t="shared" si="28"/>
        <v>970.18019578434587</v>
      </c>
      <c r="D325" s="44">
        <f t="shared" si="30"/>
        <v>791.70549458411733</v>
      </c>
      <c r="E325" s="44">
        <f t="shared" si="32"/>
        <v>178.47470120022857</v>
      </c>
      <c r="F325" s="44">
        <f t="shared" si="29"/>
        <v>140018.6181435544</v>
      </c>
      <c r="G325" s="44">
        <f t="shared" si="33"/>
        <v>43015.186656445607</v>
      </c>
    </row>
    <row r="326" spans="2:7">
      <c r="B326" s="138">
        <f t="shared" si="31"/>
        <v>312</v>
      </c>
      <c r="C326" s="44">
        <f t="shared" si="28"/>
        <v>970.18019578434587</v>
      </c>
      <c r="D326" s="44">
        <f t="shared" si="30"/>
        <v>794.93100076924748</v>
      </c>
      <c r="E326" s="44">
        <f t="shared" si="32"/>
        <v>175.24919501509834</v>
      </c>
      <c r="F326" s="44">
        <f t="shared" si="29"/>
        <v>140813.54914432365</v>
      </c>
      <c r="G326" s="44">
        <f t="shared" si="33"/>
        <v>42220.255655676359</v>
      </c>
    </row>
    <row r="327" spans="2:7">
      <c r="B327" s="138">
        <f t="shared" si="31"/>
        <v>313</v>
      </c>
      <c r="C327" s="44">
        <f t="shared" si="28"/>
        <v>970.18019578434587</v>
      </c>
      <c r="D327" s="44">
        <f t="shared" si="30"/>
        <v>798.16964806584087</v>
      </c>
      <c r="E327" s="44">
        <f t="shared" si="32"/>
        <v>172.01054771850497</v>
      </c>
      <c r="F327" s="44">
        <f t="shared" si="29"/>
        <v>141611.7187923895</v>
      </c>
      <c r="G327" s="44">
        <f t="shared" si="33"/>
        <v>41422.086007610516</v>
      </c>
    </row>
    <row r="328" spans="2:7">
      <c r="B328" s="138">
        <f t="shared" si="31"/>
        <v>314</v>
      </c>
      <c r="C328" s="44">
        <f t="shared" ref="C328:C391" si="34">IF(B328="","",$C$10)</f>
        <v>970.18019578434587</v>
      </c>
      <c r="D328" s="44">
        <f t="shared" si="30"/>
        <v>801.42149001241216</v>
      </c>
      <c r="E328" s="44">
        <f t="shared" si="32"/>
        <v>168.75870577193368</v>
      </c>
      <c r="F328" s="44">
        <f t="shared" ref="F328:F391" si="35">IF(B328="","",F327+D328)</f>
        <v>142413.1402824019</v>
      </c>
      <c r="G328" s="44">
        <f t="shared" si="33"/>
        <v>40620.664517598103</v>
      </c>
    </row>
    <row r="329" spans="2:7">
      <c r="B329" s="138">
        <f t="shared" si="31"/>
        <v>315</v>
      </c>
      <c r="C329" s="44">
        <f t="shared" si="34"/>
        <v>970.18019578434587</v>
      </c>
      <c r="D329" s="44">
        <f t="shared" si="30"/>
        <v>804.68658036559873</v>
      </c>
      <c r="E329" s="44">
        <f t="shared" si="32"/>
        <v>165.4936154187472</v>
      </c>
      <c r="F329" s="44">
        <f t="shared" si="35"/>
        <v>143217.82686276751</v>
      </c>
      <c r="G329" s="44">
        <f t="shared" si="33"/>
        <v>39815.977937232507</v>
      </c>
    </row>
    <row r="330" spans="2:7">
      <c r="B330" s="138">
        <f t="shared" si="31"/>
        <v>316</v>
      </c>
      <c r="C330" s="44">
        <f t="shared" si="34"/>
        <v>970.18019578434587</v>
      </c>
      <c r="D330" s="44">
        <f t="shared" si="30"/>
        <v>807.96497310104883</v>
      </c>
      <c r="E330" s="44">
        <f t="shared" si="32"/>
        <v>162.21522268329707</v>
      </c>
      <c r="F330" s="44">
        <f t="shared" si="35"/>
        <v>144025.79183586856</v>
      </c>
      <c r="G330" s="44">
        <f t="shared" si="33"/>
        <v>39008.012964131456</v>
      </c>
    </row>
    <row r="331" spans="2:7">
      <c r="B331" s="138">
        <f t="shared" si="31"/>
        <v>317</v>
      </c>
      <c r="C331" s="44">
        <f t="shared" si="34"/>
        <v>970.18019578434587</v>
      </c>
      <c r="D331" s="44">
        <f t="shared" si="30"/>
        <v>811.25672241431459</v>
      </c>
      <c r="E331" s="44">
        <f t="shared" si="32"/>
        <v>158.92347337003127</v>
      </c>
      <c r="F331" s="44">
        <f t="shared" si="35"/>
        <v>144837.04855828287</v>
      </c>
      <c r="G331" s="44">
        <f t="shared" si="33"/>
        <v>38196.756241717143</v>
      </c>
    </row>
    <row r="332" spans="2:7">
      <c r="B332" s="138">
        <f t="shared" si="31"/>
        <v>318</v>
      </c>
      <c r="C332" s="44">
        <f t="shared" si="34"/>
        <v>970.18019578434587</v>
      </c>
      <c r="D332" s="44">
        <f t="shared" si="30"/>
        <v>814.56188272174734</v>
      </c>
      <c r="E332" s="44">
        <f t="shared" si="32"/>
        <v>155.6183130625985</v>
      </c>
      <c r="F332" s="44">
        <f t="shared" si="35"/>
        <v>145651.61044100462</v>
      </c>
      <c r="G332" s="44">
        <f t="shared" si="33"/>
        <v>37382.194358995395</v>
      </c>
    </row>
    <row r="333" spans="2:7">
      <c r="B333" s="138">
        <f t="shared" si="31"/>
        <v>319</v>
      </c>
      <c r="C333" s="44">
        <f t="shared" si="34"/>
        <v>970.18019578434587</v>
      </c>
      <c r="D333" s="44">
        <f t="shared" si="30"/>
        <v>817.88050866139747</v>
      </c>
      <c r="E333" s="44">
        <f t="shared" si="32"/>
        <v>152.29968712294846</v>
      </c>
      <c r="F333" s="44">
        <f t="shared" si="35"/>
        <v>146469.49094966601</v>
      </c>
      <c r="G333" s="44">
        <f t="shared" si="33"/>
        <v>36564.313850334001</v>
      </c>
    </row>
    <row r="334" spans="2:7">
      <c r="B334" s="138">
        <f t="shared" si="31"/>
        <v>320</v>
      </c>
      <c r="C334" s="44">
        <f t="shared" si="34"/>
        <v>970.18019578434587</v>
      </c>
      <c r="D334" s="44">
        <f t="shared" si="30"/>
        <v>821.21265509391719</v>
      </c>
      <c r="E334" s="44">
        <f t="shared" si="32"/>
        <v>148.96754069042865</v>
      </c>
      <c r="F334" s="44">
        <f t="shared" si="35"/>
        <v>147290.70360475994</v>
      </c>
      <c r="G334" s="44">
        <f t="shared" si="33"/>
        <v>35743.101195240088</v>
      </c>
    </row>
    <row r="335" spans="2:7">
      <c r="B335" s="138">
        <f t="shared" si="31"/>
        <v>321</v>
      </c>
      <c r="C335" s="44">
        <f t="shared" si="34"/>
        <v>970.18019578434587</v>
      </c>
      <c r="D335" s="44">
        <f t="shared" si="30"/>
        <v>824.55837710346827</v>
      </c>
      <c r="E335" s="44">
        <f t="shared" si="32"/>
        <v>145.62181868087754</v>
      </c>
      <c r="F335" s="44">
        <f t="shared" si="35"/>
        <v>148115.26198186341</v>
      </c>
      <c r="G335" s="44">
        <f t="shared" si="33"/>
        <v>34918.542818136622</v>
      </c>
    </row>
    <row r="336" spans="2:7">
      <c r="B336" s="138">
        <f t="shared" si="31"/>
        <v>322</v>
      </c>
      <c r="C336" s="44">
        <f t="shared" si="34"/>
        <v>970.18019578434587</v>
      </c>
      <c r="D336" s="44">
        <f t="shared" ref="D336:D399" si="36">IF(B336="","",C336-E336)</f>
        <v>827.91772999863201</v>
      </c>
      <c r="E336" s="44">
        <f t="shared" si="32"/>
        <v>142.26246578571383</v>
      </c>
      <c r="F336" s="44">
        <f t="shared" si="35"/>
        <v>148943.17971186203</v>
      </c>
      <c r="G336" s="44">
        <f t="shared" si="33"/>
        <v>34090.625088137989</v>
      </c>
    </row>
    <row r="337" spans="2:7">
      <c r="B337" s="138">
        <f t="shared" ref="B337:B400" si="37">IF($D$6*$D$5&gt;B336,B336+1,"")</f>
        <v>323</v>
      </c>
      <c r="C337" s="44">
        <f t="shared" si="34"/>
        <v>970.18019578434587</v>
      </c>
      <c r="D337" s="44">
        <f t="shared" si="36"/>
        <v>831.29076931332361</v>
      </c>
      <c r="E337" s="44">
        <f t="shared" ref="E337:E400" si="38">IF(B337="","",$D$8*G336)</f>
        <v>138.88942647102223</v>
      </c>
      <c r="F337" s="44">
        <f t="shared" si="35"/>
        <v>149774.47048117535</v>
      </c>
      <c r="G337" s="44">
        <f t="shared" ref="G337:G400" si="39">IF(B337="","",G336-D337)</f>
        <v>33259.334318824665</v>
      </c>
    </row>
    <row r="338" spans="2:7">
      <c r="B338" s="138">
        <f t="shared" si="37"/>
        <v>324</v>
      </c>
      <c r="C338" s="44">
        <f t="shared" si="34"/>
        <v>970.18019578434587</v>
      </c>
      <c r="D338" s="44">
        <f t="shared" si="36"/>
        <v>834.67755080771042</v>
      </c>
      <c r="E338" s="44">
        <f t="shared" si="38"/>
        <v>135.50264497663548</v>
      </c>
      <c r="F338" s="44">
        <f t="shared" si="35"/>
        <v>150609.14803198306</v>
      </c>
      <c r="G338" s="44">
        <f t="shared" si="39"/>
        <v>32424.656768016954</v>
      </c>
    </row>
    <row r="339" spans="2:7">
      <c r="B339" s="138">
        <f t="shared" si="37"/>
        <v>325</v>
      </c>
      <c r="C339" s="44">
        <f t="shared" si="34"/>
        <v>970.18019578434587</v>
      </c>
      <c r="D339" s="44">
        <f t="shared" si="36"/>
        <v>838.07813046913338</v>
      </c>
      <c r="E339" s="44">
        <f t="shared" si="38"/>
        <v>132.10206531521243</v>
      </c>
      <c r="F339" s="44">
        <f t="shared" si="35"/>
        <v>151447.22616245219</v>
      </c>
      <c r="G339" s="44">
        <f t="shared" si="39"/>
        <v>31586.57863754782</v>
      </c>
    </row>
    <row r="340" spans="2:7">
      <c r="B340" s="138">
        <f t="shared" si="37"/>
        <v>326</v>
      </c>
      <c r="C340" s="44">
        <f t="shared" si="34"/>
        <v>970.18019578434587</v>
      </c>
      <c r="D340" s="44">
        <f t="shared" si="36"/>
        <v>841.49256451303336</v>
      </c>
      <c r="E340" s="44">
        <f t="shared" si="38"/>
        <v>128.68763127131257</v>
      </c>
      <c r="F340" s="44">
        <f t="shared" si="35"/>
        <v>152288.71872696522</v>
      </c>
      <c r="G340" s="44">
        <f t="shared" si="39"/>
        <v>30745.086073034785</v>
      </c>
    </row>
    <row r="341" spans="2:7">
      <c r="B341" s="138">
        <f t="shared" si="37"/>
        <v>327</v>
      </c>
      <c r="C341" s="44">
        <f t="shared" si="34"/>
        <v>970.18019578434587</v>
      </c>
      <c r="D341" s="44">
        <f t="shared" si="36"/>
        <v>844.92090938387912</v>
      </c>
      <c r="E341" s="44">
        <f t="shared" si="38"/>
        <v>125.25928640046678</v>
      </c>
      <c r="F341" s="44">
        <f t="shared" si="35"/>
        <v>153133.63963634911</v>
      </c>
      <c r="G341" s="44">
        <f t="shared" si="39"/>
        <v>29900.165163650905</v>
      </c>
    </row>
    <row r="342" spans="2:7">
      <c r="B342" s="138">
        <f t="shared" si="37"/>
        <v>328</v>
      </c>
      <c r="C342" s="44">
        <f t="shared" si="34"/>
        <v>970.18019578434587</v>
      </c>
      <c r="D342" s="44">
        <f t="shared" si="36"/>
        <v>848.36322175610178</v>
      </c>
      <c r="E342" s="44">
        <f t="shared" si="38"/>
        <v>121.81697402824412</v>
      </c>
      <c r="F342" s="44">
        <f t="shared" si="35"/>
        <v>153982.0028581052</v>
      </c>
      <c r="G342" s="44">
        <f t="shared" si="39"/>
        <v>29051.801941894802</v>
      </c>
    </row>
    <row r="343" spans="2:7">
      <c r="B343" s="138">
        <f t="shared" si="37"/>
        <v>329</v>
      </c>
      <c r="C343" s="44">
        <f t="shared" si="34"/>
        <v>970.18019578434587</v>
      </c>
      <c r="D343" s="44">
        <f t="shared" si="36"/>
        <v>851.81955853503086</v>
      </c>
      <c r="E343" s="44">
        <f t="shared" si="38"/>
        <v>118.36063724931503</v>
      </c>
      <c r="F343" s="44">
        <f t="shared" si="35"/>
        <v>154833.82241664024</v>
      </c>
      <c r="G343" s="44">
        <f t="shared" si="39"/>
        <v>28199.982383359773</v>
      </c>
    </row>
    <row r="344" spans="2:7">
      <c r="B344" s="138">
        <f t="shared" si="37"/>
        <v>330</v>
      </c>
      <c r="C344" s="44">
        <f t="shared" si="34"/>
        <v>970.18019578434587</v>
      </c>
      <c r="D344" s="44">
        <f t="shared" si="36"/>
        <v>855.2899768578352</v>
      </c>
      <c r="E344" s="44">
        <f t="shared" si="38"/>
        <v>114.89021892651063</v>
      </c>
      <c r="F344" s="44">
        <f t="shared" si="35"/>
        <v>155689.11239349807</v>
      </c>
      <c r="G344" s="44">
        <f t="shared" si="39"/>
        <v>27344.692406501938</v>
      </c>
    </row>
    <row r="345" spans="2:7">
      <c r="B345" s="138">
        <f t="shared" si="37"/>
        <v>331</v>
      </c>
      <c r="C345" s="44">
        <f t="shared" si="34"/>
        <v>970.18019578434587</v>
      </c>
      <c r="D345" s="44">
        <f t="shared" si="36"/>
        <v>858.77453409446775</v>
      </c>
      <c r="E345" s="44">
        <f t="shared" si="38"/>
        <v>111.40566168987807</v>
      </c>
      <c r="F345" s="44">
        <f t="shared" si="35"/>
        <v>156547.88692759254</v>
      </c>
      <c r="G345" s="44">
        <f t="shared" si="39"/>
        <v>26485.91787240747</v>
      </c>
    </row>
    <row r="346" spans="2:7">
      <c r="B346" s="138">
        <f t="shared" si="37"/>
        <v>332</v>
      </c>
      <c r="C346" s="44">
        <f t="shared" si="34"/>
        <v>970.18019578434587</v>
      </c>
      <c r="D346" s="44">
        <f t="shared" si="36"/>
        <v>862.27328784861356</v>
      </c>
      <c r="E346" s="44">
        <f t="shared" si="38"/>
        <v>107.90690793573226</v>
      </c>
      <c r="F346" s="44">
        <f t="shared" si="35"/>
        <v>157410.16021544117</v>
      </c>
      <c r="G346" s="44">
        <f t="shared" si="39"/>
        <v>25623.644584558857</v>
      </c>
    </row>
    <row r="347" spans="2:7">
      <c r="B347" s="138">
        <f t="shared" si="37"/>
        <v>333</v>
      </c>
      <c r="C347" s="44">
        <f t="shared" si="34"/>
        <v>970.18019578434587</v>
      </c>
      <c r="D347" s="44">
        <f t="shared" si="36"/>
        <v>865.78629595864231</v>
      </c>
      <c r="E347" s="44">
        <f t="shared" si="38"/>
        <v>104.39389982570357</v>
      </c>
      <c r="F347" s="44">
        <f t="shared" si="35"/>
        <v>158275.94651139982</v>
      </c>
      <c r="G347" s="44">
        <f t="shared" si="39"/>
        <v>24757.858288600215</v>
      </c>
    </row>
    <row r="348" spans="2:7">
      <c r="B348" s="138">
        <f t="shared" si="37"/>
        <v>334</v>
      </c>
      <c r="C348" s="44">
        <f t="shared" si="34"/>
        <v>970.18019578434587</v>
      </c>
      <c r="D348" s="44">
        <f t="shared" si="36"/>
        <v>869.31361649856422</v>
      </c>
      <c r="E348" s="44">
        <f t="shared" si="38"/>
        <v>100.86657928578165</v>
      </c>
      <c r="F348" s="44">
        <f t="shared" si="35"/>
        <v>159145.26012789839</v>
      </c>
      <c r="G348" s="44">
        <f t="shared" si="39"/>
        <v>23888.544672101652</v>
      </c>
    </row>
    <row r="349" spans="2:7">
      <c r="B349" s="138">
        <f t="shared" si="37"/>
        <v>335</v>
      </c>
      <c r="C349" s="44">
        <f t="shared" si="34"/>
        <v>970.18019578434587</v>
      </c>
      <c r="D349" s="44">
        <f t="shared" si="36"/>
        <v>872.85530777899032</v>
      </c>
      <c r="E349" s="44">
        <f t="shared" si="38"/>
        <v>97.324888005355504</v>
      </c>
      <c r="F349" s="44">
        <f t="shared" si="35"/>
        <v>160018.11543567738</v>
      </c>
      <c r="G349" s="44">
        <f t="shared" si="39"/>
        <v>23015.689364322661</v>
      </c>
    </row>
    <row r="350" spans="2:7">
      <c r="B350" s="138">
        <f t="shared" si="37"/>
        <v>336</v>
      </c>
      <c r="C350" s="44">
        <f t="shared" si="34"/>
        <v>970.18019578434587</v>
      </c>
      <c r="D350" s="44">
        <f t="shared" si="36"/>
        <v>876.41142834809648</v>
      </c>
      <c r="E350" s="44">
        <f t="shared" si="38"/>
        <v>93.768767436249405</v>
      </c>
      <c r="F350" s="44">
        <f t="shared" si="35"/>
        <v>160894.52686402548</v>
      </c>
      <c r="G350" s="44">
        <f t="shared" si="39"/>
        <v>22139.277935974565</v>
      </c>
    </row>
    <row r="351" spans="2:7">
      <c r="B351" s="138">
        <f t="shared" si="37"/>
        <v>337</v>
      </c>
      <c r="C351" s="44">
        <f t="shared" si="34"/>
        <v>970.18019578434587</v>
      </c>
      <c r="D351" s="44">
        <f t="shared" si="36"/>
        <v>879.98203699259068</v>
      </c>
      <c r="E351" s="44">
        <f t="shared" si="38"/>
        <v>90.198158791755205</v>
      </c>
      <c r="F351" s="44">
        <f t="shared" si="35"/>
        <v>161774.50890101807</v>
      </c>
      <c r="G351" s="44">
        <f t="shared" si="39"/>
        <v>21259.295898981974</v>
      </c>
    </row>
    <row r="352" spans="2:7">
      <c r="B352" s="138">
        <f t="shared" si="37"/>
        <v>338</v>
      </c>
      <c r="C352" s="44">
        <f t="shared" si="34"/>
        <v>970.18019578434587</v>
      </c>
      <c r="D352" s="44">
        <f t="shared" si="36"/>
        <v>883.56719273868555</v>
      </c>
      <c r="E352" s="44">
        <f t="shared" si="38"/>
        <v>86.613003045660363</v>
      </c>
      <c r="F352" s="44">
        <f t="shared" si="35"/>
        <v>162658.07609375674</v>
      </c>
      <c r="G352" s="44">
        <f t="shared" si="39"/>
        <v>20375.728706243288</v>
      </c>
    </row>
    <row r="353" spans="2:7">
      <c r="B353" s="138">
        <f t="shared" si="37"/>
        <v>339</v>
      </c>
      <c r="C353" s="44">
        <f t="shared" si="34"/>
        <v>970.18019578434587</v>
      </c>
      <c r="D353" s="44">
        <f t="shared" si="36"/>
        <v>887.16695485307355</v>
      </c>
      <c r="E353" s="44">
        <f t="shared" si="38"/>
        <v>83.013240931272279</v>
      </c>
      <c r="F353" s="44">
        <f t="shared" si="35"/>
        <v>163545.24304860982</v>
      </c>
      <c r="G353" s="44">
        <f t="shared" si="39"/>
        <v>19488.561751390214</v>
      </c>
    </row>
    <row r="354" spans="2:7">
      <c r="B354" s="138">
        <f t="shared" si="37"/>
        <v>340</v>
      </c>
      <c r="C354" s="44">
        <f t="shared" si="34"/>
        <v>970.18019578434587</v>
      </c>
      <c r="D354" s="44">
        <f t="shared" si="36"/>
        <v>890.78138284390741</v>
      </c>
      <c r="E354" s="44">
        <f t="shared" si="38"/>
        <v>79.398812940438489</v>
      </c>
      <c r="F354" s="44">
        <f t="shared" si="35"/>
        <v>164436.02443145373</v>
      </c>
      <c r="G354" s="44">
        <f t="shared" si="39"/>
        <v>18597.780368546308</v>
      </c>
    </row>
    <row r="355" spans="2:7">
      <c r="B355" s="138">
        <f t="shared" si="37"/>
        <v>341</v>
      </c>
      <c r="C355" s="44">
        <f t="shared" si="34"/>
        <v>970.18019578434587</v>
      </c>
      <c r="D355" s="44">
        <f t="shared" si="36"/>
        <v>894.41053646178295</v>
      </c>
      <c r="E355" s="44">
        <f t="shared" si="38"/>
        <v>75.769659322562958</v>
      </c>
      <c r="F355" s="44">
        <f t="shared" si="35"/>
        <v>165330.4349679155</v>
      </c>
      <c r="G355" s="44">
        <f t="shared" si="39"/>
        <v>17703.369832084525</v>
      </c>
    </row>
    <row r="356" spans="2:7">
      <c r="B356" s="138">
        <f t="shared" si="37"/>
        <v>342</v>
      </c>
      <c r="C356" s="44">
        <f t="shared" si="34"/>
        <v>970.18019578434587</v>
      </c>
      <c r="D356" s="44">
        <f t="shared" si="36"/>
        <v>898.05447570072761</v>
      </c>
      <c r="E356" s="44">
        <f t="shared" si="38"/>
        <v>72.125720083618319</v>
      </c>
      <c r="F356" s="44">
        <f t="shared" si="35"/>
        <v>166228.48944361621</v>
      </c>
      <c r="G356" s="44">
        <f t="shared" si="39"/>
        <v>16805.315356383799</v>
      </c>
    </row>
    <row r="357" spans="2:7">
      <c r="B357" s="138">
        <f t="shared" si="37"/>
        <v>343</v>
      </c>
      <c r="C357" s="44">
        <f t="shared" si="34"/>
        <v>970.18019578434587</v>
      </c>
      <c r="D357" s="44">
        <f t="shared" si="36"/>
        <v>901.71326079919174</v>
      </c>
      <c r="E357" s="44">
        <f t="shared" si="38"/>
        <v>68.46693498515414</v>
      </c>
      <c r="F357" s="44">
        <f t="shared" si="35"/>
        <v>167130.20270441539</v>
      </c>
      <c r="G357" s="44">
        <f t="shared" si="39"/>
        <v>15903.602095584607</v>
      </c>
    </row>
    <row r="358" spans="2:7">
      <c r="B358" s="138">
        <f t="shared" si="37"/>
        <v>344</v>
      </c>
      <c r="C358" s="44">
        <f t="shared" si="34"/>
        <v>970.18019578434587</v>
      </c>
      <c r="D358" s="44">
        <f t="shared" si="36"/>
        <v>905.38695224104481</v>
      </c>
      <c r="E358" s="44">
        <f t="shared" si="38"/>
        <v>64.793243543301045</v>
      </c>
      <c r="F358" s="44">
        <f t="shared" si="35"/>
        <v>168035.58965665643</v>
      </c>
      <c r="G358" s="44">
        <f t="shared" si="39"/>
        <v>14998.215143343563</v>
      </c>
    </row>
    <row r="359" spans="2:7">
      <c r="B359" s="138">
        <f t="shared" si="37"/>
        <v>345</v>
      </c>
      <c r="C359" s="44">
        <f t="shared" si="34"/>
        <v>970.18019578434587</v>
      </c>
      <c r="D359" s="44">
        <f t="shared" si="36"/>
        <v>909.07561075657497</v>
      </c>
      <c r="E359" s="44">
        <f t="shared" si="38"/>
        <v>61.104585027770909</v>
      </c>
      <c r="F359" s="44">
        <f t="shared" si="35"/>
        <v>168944.66526741302</v>
      </c>
      <c r="G359" s="44">
        <f t="shared" si="39"/>
        <v>14089.139532586987</v>
      </c>
    </row>
    <row r="360" spans="2:7">
      <c r="B360" s="138">
        <f t="shared" si="37"/>
        <v>346</v>
      </c>
      <c r="C360" s="44">
        <f t="shared" si="34"/>
        <v>970.18019578434587</v>
      </c>
      <c r="D360" s="44">
        <f t="shared" si="36"/>
        <v>912.77929732349298</v>
      </c>
      <c r="E360" s="44">
        <f t="shared" si="38"/>
        <v>57.400898460852893</v>
      </c>
      <c r="F360" s="44">
        <f t="shared" si="35"/>
        <v>169857.44456473651</v>
      </c>
      <c r="G360" s="44">
        <f t="shared" si="39"/>
        <v>13176.360235263493</v>
      </c>
    </row>
    <row r="361" spans="2:7">
      <c r="B361" s="138">
        <f t="shared" si="37"/>
        <v>347</v>
      </c>
      <c r="C361" s="44">
        <f t="shared" si="34"/>
        <v>970.18019578434587</v>
      </c>
      <c r="D361" s="44">
        <f t="shared" si="36"/>
        <v>916.49807316794045</v>
      </c>
      <c r="E361" s="44">
        <f t="shared" si="38"/>
        <v>53.682122616405415</v>
      </c>
      <c r="F361" s="44">
        <f t="shared" si="35"/>
        <v>170773.94263790446</v>
      </c>
      <c r="G361" s="44">
        <f t="shared" si="39"/>
        <v>12259.862162095553</v>
      </c>
    </row>
    <row r="362" spans="2:7">
      <c r="B362" s="138">
        <f t="shared" si="37"/>
        <v>348</v>
      </c>
      <c r="C362" s="44">
        <f t="shared" si="34"/>
        <v>970.18019578434587</v>
      </c>
      <c r="D362" s="44">
        <f t="shared" si="36"/>
        <v>920.23199976550188</v>
      </c>
      <c r="E362" s="44">
        <f t="shared" si="38"/>
        <v>49.948196018844015</v>
      </c>
      <c r="F362" s="44">
        <f t="shared" si="35"/>
        <v>171694.17463766996</v>
      </c>
      <c r="G362" s="44">
        <f t="shared" si="39"/>
        <v>11339.630162330051</v>
      </c>
    </row>
    <row r="363" spans="2:7">
      <c r="B363" s="138">
        <f t="shared" si="37"/>
        <v>349</v>
      </c>
      <c r="C363" s="44">
        <f t="shared" si="34"/>
        <v>970.18019578434587</v>
      </c>
      <c r="D363" s="44">
        <f t="shared" si="36"/>
        <v>923.98113884222073</v>
      </c>
      <c r="E363" s="44">
        <f t="shared" si="38"/>
        <v>46.199056942125104</v>
      </c>
      <c r="F363" s="44">
        <f t="shared" si="35"/>
        <v>172618.15577651217</v>
      </c>
      <c r="G363" s="44">
        <f t="shared" si="39"/>
        <v>10415.649023487831</v>
      </c>
    </row>
    <row r="364" spans="2:7">
      <c r="B364" s="138">
        <f t="shared" si="37"/>
        <v>350</v>
      </c>
      <c r="C364" s="44">
        <f t="shared" si="34"/>
        <v>970.18019578434587</v>
      </c>
      <c r="D364" s="44">
        <f t="shared" si="36"/>
        <v>927.74555237562038</v>
      </c>
      <c r="E364" s="44">
        <f t="shared" si="38"/>
        <v>42.43464340872552</v>
      </c>
      <c r="F364" s="44">
        <f t="shared" si="35"/>
        <v>173545.90132888779</v>
      </c>
      <c r="G364" s="44">
        <f t="shared" si="39"/>
        <v>9487.9034711122113</v>
      </c>
    </row>
    <row r="365" spans="2:7">
      <c r="B365" s="138">
        <f t="shared" si="37"/>
        <v>351</v>
      </c>
      <c r="C365" s="44">
        <f t="shared" si="34"/>
        <v>970.18019578434587</v>
      </c>
      <c r="D365" s="44">
        <f t="shared" si="36"/>
        <v>931.52530259572779</v>
      </c>
      <c r="E365" s="44">
        <f t="shared" si="38"/>
        <v>38.654893188618026</v>
      </c>
      <c r="F365" s="44">
        <f t="shared" si="35"/>
        <v>174477.42663148351</v>
      </c>
      <c r="G365" s="44">
        <f t="shared" si="39"/>
        <v>8556.3781685164831</v>
      </c>
    </row>
    <row r="366" spans="2:7">
      <c r="B366" s="138">
        <f t="shared" si="37"/>
        <v>352</v>
      </c>
      <c r="C366" s="44">
        <f t="shared" si="34"/>
        <v>970.18019578434587</v>
      </c>
      <c r="D366" s="44">
        <f t="shared" si="36"/>
        <v>935.32045198610331</v>
      </c>
      <c r="E366" s="44">
        <f t="shared" si="38"/>
        <v>34.85974379824254</v>
      </c>
      <c r="F366" s="44">
        <f t="shared" si="35"/>
        <v>175412.74708346961</v>
      </c>
      <c r="G366" s="44">
        <f t="shared" si="39"/>
        <v>7621.0577165303803</v>
      </c>
    </row>
    <row r="367" spans="2:7">
      <c r="B367" s="138">
        <f t="shared" si="37"/>
        <v>353</v>
      </c>
      <c r="C367" s="44">
        <f t="shared" si="34"/>
        <v>970.18019578434587</v>
      </c>
      <c r="D367" s="44">
        <f t="shared" si="36"/>
        <v>939.13106328487265</v>
      </c>
      <c r="E367" s="44">
        <f t="shared" si="38"/>
        <v>31.049132499473235</v>
      </c>
      <c r="F367" s="44">
        <f t="shared" si="35"/>
        <v>176351.87814675449</v>
      </c>
      <c r="G367" s="44">
        <f t="shared" si="39"/>
        <v>6681.9266532455076</v>
      </c>
    </row>
    <row r="368" spans="2:7">
      <c r="B368" s="138">
        <f t="shared" si="37"/>
        <v>354</v>
      </c>
      <c r="C368" s="44">
        <f t="shared" si="34"/>
        <v>970.18019578434587</v>
      </c>
      <c r="D368" s="44">
        <f t="shared" si="36"/>
        <v>942.95719948576448</v>
      </c>
      <c r="E368" s="44">
        <f t="shared" si="38"/>
        <v>27.222996298581368</v>
      </c>
      <c r="F368" s="44">
        <f t="shared" si="35"/>
        <v>177294.83534624026</v>
      </c>
      <c r="G368" s="44">
        <f t="shared" si="39"/>
        <v>5738.9694537597434</v>
      </c>
    </row>
    <row r="369" spans="2:7">
      <c r="B369" s="138">
        <f t="shared" si="37"/>
        <v>355</v>
      </c>
      <c r="C369" s="44">
        <f t="shared" si="34"/>
        <v>970.18019578434587</v>
      </c>
      <c r="D369" s="44">
        <f t="shared" si="36"/>
        <v>946.79892383915194</v>
      </c>
      <c r="E369" s="44">
        <f t="shared" si="38"/>
        <v>23.381271945193969</v>
      </c>
      <c r="F369" s="44">
        <f t="shared" si="35"/>
        <v>178241.6342700794</v>
      </c>
      <c r="G369" s="44">
        <f t="shared" si="39"/>
        <v>4792.1705299205914</v>
      </c>
    </row>
    <row r="370" spans="2:7">
      <c r="B370" s="138">
        <f t="shared" si="37"/>
        <v>356</v>
      </c>
      <c r="C370" s="44">
        <f t="shared" si="34"/>
        <v>970.18019578434587</v>
      </c>
      <c r="D370" s="44">
        <f t="shared" si="36"/>
        <v>950.65629985309761</v>
      </c>
      <c r="E370" s="44">
        <f t="shared" si="38"/>
        <v>19.523895931248216</v>
      </c>
      <c r="F370" s="44">
        <f t="shared" si="35"/>
        <v>179192.29056993249</v>
      </c>
      <c r="G370" s="44">
        <f t="shared" si="39"/>
        <v>3841.5142300674938</v>
      </c>
    </row>
    <row r="371" spans="2:7">
      <c r="B371" s="138">
        <f t="shared" si="37"/>
        <v>357</v>
      </c>
      <c r="C371" s="44">
        <f t="shared" si="34"/>
        <v>970.18019578434587</v>
      </c>
      <c r="D371" s="44">
        <f t="shared" si="36"/>
        <v>954.52939129440426</v>
      </c>
      <c r="E371" s="44">
        <f t="shared" si="38"/>
        <v>15.650804489941569</v>
      </c>
      <c r="F371" s="44">
        <f t="shared" si="35"/>
        <v>180146.81996122689</v>
      </c>
      <c r="G371" s="44">
        <f t="shared" si="39"/>
        <v>2886.9848387730895</v>
      </c>
    </row>
    <row r="372" spans="2:7">
      <c r="B372" s="138">
        <f t="shared" si="37"/>
        <v>358</v>
      </c>
      <c r="C372" s="44">
        <f t="shared" si="34"/>
        <v>970.18019578434587</v>
      </c>
      <c r="D372" s="44">
        <f t="shared" si="36"/>
        <v>958.41826218966821</v>
      </c>
      <c r="E372" s="44">
        <f t="shared" si="38"/>
        <v>11.76193359467765</v>
      </c>
      <c r="F372" s="44">
        <f t="shared" si="35"/>
        <v>181105.23822341656</v>
      </c>
      <c r="G372" s="44">
        <f t="shared" si="39"/>
        <v>1928.5665765834212</v>
      </c>
    </row>
    <row r="373" spans="2:7">
      <c r="B373" s="138">
        <f t="shared" si="37"/>
        <v>359</v>
      </c>
      <c r="C373" s="44">
        <f t="shared" si="34"/>
        <v>970.18019578434587</v>
      </c>
      <c r="D373" s="44">
        <f t="shared" si="36"/>
        <v>962.32297682633805</v>
      </c>
      <c r="E373" s="44">
        <f t="shared" si="38"/>
        <v>7.8572189580077998</v>
      </c>
      <c r="F373" s="44">
        <f t="shared" si="35"/>
        <v>182067.5612002429</v>
      </c>
      <c r="G373" s="44">
        <f t="shared" si="39"/>
        <v>966.24359975708319</v>
      </c>
    </row>
    <row r="374" spans="2:7">
      <c r="B374" s="138">
        <f t="shared" si="37"/>
        <v>360</v>
      </c>
      <c r="C374" s="44">
        <f t="shared" si="34"/>
        <v>970.18019578434587</v>
      </c>
      <c r="D374" s="44">
        <f t="shared" si="36"/>
        <v>966.24359975377752</v>
      </c>
      <c r="E374" s="44">
        <f t="shared" si="38"/>
        <v>3.936596030568333</v>
      </c>
      <c r="F374" s="44">
        <f t="shared" si="35"/>
        <v>183033.80479999667</v>
      </c>
      <c r="G374" s="44">
        <f t="shared" si="39"/>
        <v>3.3056721804314293E-9</v>
      </c>
    </row>
    <row r="375" spans="2:7">
      <c r="B375" s="138" t="str">
        <f t="shared" si="37"/>
        <v/>
      </c>
      <c r="C375" s="44" t="str">
        <f t="shared" si="34"/>
        <v/>
      </c>
      <c r="D375" s="44" t="str">
        <f t="shared" si="36"/>
        <v/>
      </c>
      <c r="E375" s="44" t="str">
        <f t="shared" si="38"/>
        <v/>
      </c>
      <c r="F375" s="44" t="str">
        <f t="shared" si="35"/>
        <v/>
      </c>
      <c r="G375" s="44" t="str">
        <f t="shared" si="39"/>
        <v/>
      </c>
    </row>
    <row r="376" spans="2:7">
      <c r="B376" s="138" t="str">
        <f t="shared" si="37"/>
        <v/>
      </c>
      <c r="C376" s="44" t="str">
        <f t="shared" si="34"/>
        <v/>
      </c>
      <c r="D376" s="44" t="str">
        <f t="shared" si="36"/>
        <v/>
      </c>
      <c r="E376" s="44" t="str">
        <f t="shared" si="38"/>
        <v/>
      </c>
      <c r="F376" s="44" t="str">
        <f t="shared" si="35"/>
        <v/>
      </c>
      <c r="G376" s="44" t="str">
        <f t="shared" si="39"/>
        <v/>
      </c>
    </row>
    <row r="377" spans="2:7">
      <c r="B377" s="138" t="str">
        <f t="shared" si="37"/>
        <v/>
      </c>
      <c r="C377" s="44" t="str">
        <f t="shared" si="34"/>
        <v/>
      </c>
      <c r="D377" s="44" t="str">
        <f t="shared" si="36"/>
        <v/>
      </c>
      <c r="E377" s="44" t="str">
        <f t="shared" si="38"/>
        <v/>
      </c>
      <c r="F377" s="44" t="str">
        <f t="shared" si="35"/>
        <v/>
      </c>
      <c r="G377" s="44" t="str">
        <f t="shared" si="39"/>
        <v/>
      </c>
    </row>
    <row r="378" spans="2:7">
      <c r="B378" s="138" t="str">
        <f t="shared" si="37"/>
        <v/>
      </c>
      <c r="C378" s="44" t="str">
        <f t="shared" si="34"/>
        <v/>
      </c>
      <c r="D378" s="44" t="str">
        <f t="shared" si="36"/>
        <v/>
      </c>
      <c r="E378" s="44" t="str">
        <f t="shared" si="38"/>
        <v/>
      </c>
      <c r="F378" s="44" t="str">
        <f t="shared" si="35"/>
        <v/>
      </c>
      <c r="G378" s="44" t="str">
        <f t="shared" si="39"/>
        <v/>
      </c>
    </row>
    <row r="379" spans="2:7">
      <c r="B379" s="138" t="str">
        <f t="shared" si="37"/>
        <v/>
      </c>
      <c r="C379" s="44" t="str">
        <f t="shared" si="34"/>
        <v/>
      </c>
      <c r="D379" s="44" t="str">
        <f t="shared" si="36"/>
        <v/>
      </c>
      <c r="E379" s="44" t="str">
        <f t="shared" si="38"/>
        <v/>
      </c>
      <c r="F379" s="44" t="str">
        <f t="shared" si="35"/>
        <v/>
      </c>
      <c r="G379" s="44" t="str">
        <f t="shared" si="39"/>
        <v/>
      </c>
    </row>
    <row r="380" spans="2:7">
      <c r="B380" s="138" t="str">
        <f t="shared" si="37"/>
        <v/>
      </c>
      <c r="C380" s="44" t="str">
        <f t="shared" si="34"/>
        <v/>
      </c>
      <c r="D380" s="44" t="str">
        <f t="shared" si="36"/>
        <v/>
      </c>
      <c r="E380" s="44" t="str">
        <f t="shared" si="38"/>
        <v/>
      </c>
      <c r="F380" s="44" t="str">
        <f t="shared" si="35"/>
        <v/>
      </c>
      <c r="G380" s="44" t="str">
        <f t="shared" si="39"/>
        <v/>
      </c>
    </row>
    <row r="381" spans="2:7">
      <c r="B381" s="138" t="str">
        <f t="shared" si="37"/>
        <v/>
      </c>
      <c r="C381" s="44" t="str">
        <f t="shared" si="34"/>
        <v/>
      </c>
      <c r="D381" s="44" t="str">
        <f t="shared" si="36"/>
        <v/>
      </c>
      <c r="E381" s="44" t="str">
        <f t="shared" si="38"/>
        <v/>
      </c>
      <c r="F381" s="44" t="str">
        <f t="shared" si="35"/>
        <v/>
      </c>
      <c r="G381" s="44" t="str">
        <f t="shared" si="39"/>
        <v/>
      </c>
    </row>
    <row r="382" spans="2:7">
      <c r="B382" s="138" t="str">
        <f t="shared" si="37"/>
        <v/>
      </c>
      <c r="C382" s="44" t="str">
        <f t="shared" si="34"/>
        <v/>
      </c>
      <c r="D382" s="44" t="str">
        <f t="shared" si="36"/>
        <v/>
      </c>
      <c r="E382" s="44" t="str">
        <f t="shared" si="38"/>
        <v/>
      </c>
      <c r="F382" s="44" t="str">
        <f t="shared" si="35"/>
        <v/>
      </c>
      <c r="G382" s="44" t="str">
        <f t="shared" si="39"/>
        <v/>
      </c>
    </row>
    <row r="383" spans="2:7">
      <c r="B383" s="138" t="str">
        <f t="shared" si="37"/>
        <v/>
      </c>
      <c r="C383" s="44" t="str">
        <f t="shared" si="34"/>
        <v/>
      </c>
      <c r="D383" s="44" t="str">
        <f t="shared" si="36"/>
        <v/>
      </c>
      <c r="E383" s="44" t="str">
        <f t="shared" si="38"/>
        <v/>
      </c>
      <c r="F383" s="44" t="str">
        <f t="shared" si="35"/>
        <v/>
      </c>
      <c r="G383" s="44" t="str">
        <f t="shared" si="39"/>
        <v/>
      </c>
    </row>
    <row r="384" spans="2:7">
      <c r="B384" s="138" t="str">
        <f t="shared" si="37"/>
        <v/>
      </c>
      <c r="C384" s="44" t="str">
        <f t="shared" si="34"/>
        <v/>
      </c>
      <c r="D384" s="44" t="str">
        <f t="shared" si="36"/>
        <v/>
      </c>
      <c r="E384" s="44" t="str">
        <f t="shared" si="38"/>
        <v/>
      </c>
      <c r="F384" s="44" t="str">
        <f t="shared" si="35"/>
        <v/>
      </c>
      <c r="G384" s="44" t="str">
        <f t="shared" si="39"/>
        <v/>
      </c>
    </row>
    <row r="385" spans="2:7">
      <c r="B385" s="138" t="str">
        <f t="shared" si="37"/>
        <v/>
      </c>
      <c r="C385" s="44" t="str">
        <f t="shared" si="34"/>
        <v/>
      </c>
      <c r="D385" s="44" t="str">
        <f t="shared" si="36"/>
        <v/>
      </c>
      <c r="E385" s="44" t="str">
        <f t="shared" si="38"/>
        <v/>
      </c>
      <c r="F385" s="44" t="str">
        <f t="shared" si="35"/>
        <v/>
      </c>
      <c r="G385" s="44" t="str">
        <f t="shared" si="39"/>
        <v/>
      </c>
    </row>
    <row r="386" spans="2:7">
      <c r="B386" s="138" t="str">
        <f t="shared" si="37"/>
        <v/>
      </c>
      <c r="C386" s="44" t="str">
        <f t="shared" si="34"/>
        <v/>
      </c>
      <c r="D386" s="44" t="str">
        <f t="shared" si="36"/>
        <v/>
      </c>
      <c r="E386" s="44" t="str">
        <f t="shared" si="38"/>
        <v/>
      </c>
      <c r="F386" s="44" t="str">
        <f t="shared" si="35"/>
        <v/>
      </c>
      <c r="G386" s="44" t="str">
        <f t="shared" si="39"/>
        <v/>
      </c>
    </row>
    <row r="387" spans="2:7">
      <c r="B387" s="138" t="str">
        <f t="shared" si="37"/>
        <v/>
      </c>
      <c r="C387" s="44" t="str">
        <f t="shared" si="34"/>
        <v/>
      </c>
      <c r="D387" s="44" t="str">
        <f t="shared" si="36"/>
        <v/>
      </c>
      <c r="E387" s="44" t="str">
        <f t="shared" si="38"/>
        <v/>
      </c>
      <c r="F387" s="44" t="str">
        <f t="shared" si="35"/>
        <v/>
      </c>
      <c r="G387" s="44" t="str">
        <f t="shared" si="39"/>
        <v/>
      </c>
    </row>
    <row r="388" spans="2:7">
      <c r="B388" s="138" t="str">
        <f t="shared" si="37"/>
        <v/>
      </c>
      <c r="C388" s="44" t="str">
        <f t="shared" si="34"/>
        <v/>
      </c>
      <c r="D388" s="44" t="str">
        <f t="shared" si="36"/>
        <v/>
      </c>
      <c r="E388" s="44" t="str">
        <f t="shared" si="38"/>
        <v/>
      </c>
      <c r="F388" s="44" t="str">
        <f t="shared" si="35"/>
        <v/>
      </c>
      <c r="G388" s="44" t="str">
        <f t="shared" si="39"/>
        <v/>
      </c>
    </row>
    <row r="389" spans="2:7">
      <c r="B389" s="138" t="str">
        <f t="shared" si="37"/>
        <v/>
      </c>
      <c r="C389" s="44" t="str">
        <f t="shared" si="34"/>
        <v/>
      </c>
      <c r="D389" s="44" t="str">
        <f t="shared" si="36"/>
        <v/>
      </c>
      <c r="E389" s="44" t="str">
        <f t="shared" si="38"/>
        <v/>
      </c>
      <c r="F389" s="44" t="str">
        <f t="shared" si="35"/>
        <v/>
      </c>
      <c r="G389" s="44" t="str">
        <f t="shared" si="39"/>
        <v/>
      </c>
    </row>
    <row r="390" spans="2:7">
      <c r="B390" s="138" t="str">
        <f t="shared" si="37"/>
        <v/>
      </c>
      <c r="C390" s="44" t="str">
        <f t="shared" si="34"/>
        <v/>
      </c>
      <c r="D390" s="44" t="str">
        <f t="shared" si="36"/>
        <v/>
      </c>
      <c r="E390" s="44" t="str">
        <f t="shared" si="38"/>
        <v/>
      </c>
      <c r="F390" s="44" t="str">
        <f t="shared" si="35"/>
        <v/>
      </c>
      <c r="G390" s="44" t="str">
        <f t="shared" si="39"/>
        <v/>
      </c>
    </row>
    <row r="391" spans="2:7">
      <c r="B391" s="138" t="str">
        <f t="shared" si="37"/>
        <v/>
      </c>
      <c r="C391" s="44" t="str">
        <f t="shared" si="34"/>
        <v/>
      </c>
      <c r="D391" s="44" t="str">
        <f t="shared" si="36"/>
        <v/>
      </c>
      <c r="E391" s="44" t="str">
        <f t="shared" si="38"/>
        <v/>
      </c>
      <c r="F391" s="44" t="str">
        <f t="shared" si="35"/>
        <v/>
      </c>
      <c r="G391" s="44" t="str">
        <f t="shared" si="39"/>
        <v/>
      </c>
    </row>
    <row r="392" spans="2:7">
      <c r="B392" s="138" t="str">
        <f t="shared" si="37"/>
        <v/>
      </c>
      <c r="C392" s="44" t="str">
        <f t="shared" ref="C392:C455" si="40">IF(B392="","",$C$10)</f>
        <v/>
      </c>
      <c r="D392" s="44" t="str">
        <f t="shared" si="36"/>
        <v/>
      </c>
      <c r="E392" s="44" t="str">
        <f t="shared" si="38"/>
        <v/>
      </c>
      <c r="F392" s="44" t="str">
        <f t="shared" ref="F392:F455" si="41">IF(B392="","",F391+D392)</f>
        <v/>
      </c>
      <c r="G392" s="44" t="str">
        <f t="shared" si="39"/>
        <v/>
      </c>
    </row>
    <row r="393" spans="2:7">
      <c r="B393" s="138" t="str">
        <f t="shared" si="37"/>
        <v/>
      </c>
      <c r="C393" s="44" t="str">
        <f t="shared" si="40"/>
        <v/>
      </c>
      <c r="D393" s="44" t="str">
        <f t="shared" si="36"/>
        <v/>
      </c>
      <c r="E393" s="44" t="str">
        <f t="shared" si="38"/>
        <v/>
      </c>
      <c r="F393" s="44" t="str">
        <f t="shared" si="41"/>
        <v/>
      </c>
      <c r="G393" s="44" t="str">
        <f t="shared" si="39"/>
        <v/>
      </c>
    </row>
    <row r="394" spans="2:7">
      <c r="B394" s="138" t="str">
        <f t="shared" si="37"/>
        <v/>
      </c>
      <c r="C394" s="44" t="str">
        <f t="shared" si="40"/>
        <v/>
      </c>
      <c r="D394" s="44" t="str">
        <f t="shared" si="36"/>
        <v/>
      </c>
      <c r="E394" s="44" t="str">
        <f t="shared" si="38"/>
        <v/>
      </c>
      <c r="F394" s="44" t="str">
        <f t="shared" si="41"/>
        <v/>
      </c>
      <c r="G394" s="44" t="str">
        <f t="shared" si="39"/>
        <v/>
      </c>
    </row>
    <row r="395" spans="2:7">
      <c r="B395" s="138" t="str">
        <f t="shared" si="37"/>
        <v/>
      </c>
      <c r="C395" s="44" t="str">
        <f t="shared" si="40"/>
        <v/>
      </c>
      <c r="D395" s="44" t="str">
        <f t="shared" si="36"/>
        <v/>
      </c>
      <c r="E395" s="44" t="str">
        <f t="shared" si="38"/>
        <v/>
      </c>
      <c r="F395" s="44" t="str">
        <f t="shared" si="41"/>
        <v/>
      </c>
      <c r="G395" s="44" t="str">
        <f t="shared" si="39"/>
        <v/>
      </c>
    </row>
    <row r="396" spans="2:7">
      <c r="B396" s="138" t="str">
        <f t="shared" si="37"/>
        <v/>
      </c>
      <c r="C396" s="44" t="str">
        <f t="shared" si="40"/>
        <v/>
      </c>
      <c r="D396" s="44" t="str">
        <f t="shared" si="36"/>
        <v/>
      </c>
      <c r="E396" s="44" t="str">
        <f t="shared" si="38"/>
        <v/>
      </c>
      <c r="F396" s="44" t="str">
        <f t="shared" si="41"/>
        <v/>
      </c>
      <c r="G396" s="44" t="str">
        <f t="shared" si="39"/>
        <v/>
      </c>
    </row>
    <row r="397" spans="2:7">
      <c r="B397" s="138" t="str">
        <f t="shared" si="37"/>
        <v/>
      </c>
      <c r="C397" s="44" t="str">
        <f t="shared" si="40"/>
        <v/>
      </c>
      <c r="D397" s="44" t="str">
        <f t="shared" si="36"/>
        <v/>
      </c>
      <c r="E397" s="44" t="str">
        <f t="shared" si="38"/>
        <v/>
      </c>
      <c r="F397" s="44" t="str">
        <f t="shared" si="41"/>
        <v/>
      </c>
      <c r="G397" s="44" t="str">
        <f t="shared" si="39"/>
        <v/>
      </c>
    </row>
    <row r="398" spans="2:7">
      <c r="B398" s="138" t="str">
        <f t="shared" si="37"/>
        <v/>
      </c>
      <c r="C398" s="44" t="str">
        <f t="shared" si="40"/>
        <v/>
      </c>
      <c r="D398" s="44" t="str">
        <f t="shared" si="36"/>
        <v/>
      </c>
      <c r="E398" s="44" t="str">
        <f t="shared" si="38"/>
        <v/>
      </c>
      <c r="F398" s="44" t="str">
        <f t="shared" si="41"/>
        <v/>
      </c>
      <c r="G398" s="44" t="str">
        <f t="shared" si="39"/>
        <v/>
      </c>
    </row>
    <row r="399" spans="2:7">
      <c r="B399" s="138" t="str">
        <f t="shared" si="37"/>
        <v/>
      </c>
      <c r="C399" s="44" t="str">
        <f t="shared" si="40"/>
        <v/>
      </c>
      <c r="D399" s="44" t="str">
        <f t="shared" si="36"/>
        <v/>
      </c>
      <c r="E399" s="44" t="str">
        <f t="shared" si="38"/>
        <v/>
      </c>
      <c r="F399" s="44" t="str">
        <f t="shared" si="41"/>
        <v/>
      </c>
      <c r="G399" s="44" t="str">
        <f t="shared" si="39"/>
        <v/>
      </c>
    </row>
    <row r="400" spans="2:7">
      <c r="B400" s="138" t="str">
        <f t="shared" si="37"/>
        <v/>
      </c>
      <c r="C400" s="44" t="str">
        <f t="shared" si="40"/>
        <v/>
      </c>
      <c r="D400" s="44" t="str">
        <f t="shared" ref="D400:D463" si="42">IF(B400="","",C400-E400)</f>
        <v/>
      </c>
      <c r="E400" s="44" t="str">
        <f t="shared" si="38"/>
        <v/>
      </c>
      <c r="F400" s="44" t="str">
        <f t="shared" si="41"/>
        <v/>
      </c>
      <c r="G400" s="44" t="str">
        <f t="shared" si="39"/>
        <v/>
      </c>
    </row>
    <row r="401" spans="2:7">
      <c r="B401" s="138" t="str">
        <f t="shared" ref="B401:B464" si="43">IF($D$6*$D$5&gt;B400,B400+1,"")</f>
        <v/>
      </c>
      <c r="C401" s="44" t="str">
        <f t="shared" si="40"/>
        <v/>
      </c>
      <c r="D401" s="44" t="str">
        <f t="shared" si="42"/>
        <v/>
      </c>
      <c r="E401" s="44" t="str">
        <f t="shared" ref="E401:E464" si="44">IF(B401="","",$D$8*G400)</f>
        <v/>
      </c>
      <c r="F401" s="44" t="str">
        <f t="shared" si="41"/>
        <v/>
      </c>
      <c r="G401" s="44" t="str">
        <f t="shared" ref="G401:G464" si="45">IF(B401="","",G400-D401)</f>
        <v/>
      </c>
    </row>
    <row r="402" spans="2:7">
      <c r="B402" s="138" t="str">
        <f t="shared" si="43"/>
        <v/>
      </c>
      <c r="C402" s="44" t="str">
        <f t="shared" si="40"/>
        <v/>
      </c>
      <c r="D402" s="44" t="str">
        <f t="shared" si="42"/>
        <v/>
      </c>
      <c r="E402" s="44" t="str">
        <f t="shared" si="44"/>
        <v/>
      </c>
      <c r="F402" s="44" t="str">
        <f t="shared" si="41"/>
        <v/>
      </c>
      <c r="G402" s="44" t="str">
        <f t="shared" si="45"/>
        <v/>
      </c>
    </row>
    <row r="403" spans="2:7">
      <c r="B403" s="138" t="str">
        <f t="shared" si="43"/>
        <v/>
      </c>
      <c r="C403" s="44" t="str">
        <f t="shared" si="40"/>
        <v/>
      </c>
      <c r="D403" s="44" t="str">
        <f t="shared" si="42"/>
        <v/>
      </c>
      <c r="E403" s="44" t="str">
        <f t="shared" si="44"/>
        <v/>
      </c>
      <c r="F403" s="44" t="str">
        <f t="shared" si="41"/>
        <v/>
      </c>
      <c r="G403" s="44" t="str">
        <f t="shared" si="45"/>
        <v/>
      </c>
    </row>
    <row r="404" spans="2:7">
      <c r="B404" s="138" t="str">
        <f t="shared" si="43"/>
        <v/>
      </c>
      <c r="C404" s="44" t="str">
        <f t="shared" si="40"/>
        <v/>
      </c>
      <c r="D404" s="44" t="str">
        <f t="shared" si="42"/>
        <v/>
      </c>
      <c r="E404" s="44" t="str">
        <f t="shared" si="44"/>
        <v/>
      </c>
      <c r="F404" s="44" t="str">
        <f t="shared" si="41"/>
        <v/>
      </c>
      <c r="G404" s="44" t="str">
        <f t="shared" si="45"/>
        <v/>
      </c>
    </row>
    <row r="405" spans="2:7">
      <c r="B405" s="138" t="str">
        <f t="shared" si="43"/>
        <v/>
      </c>
      <c r="C405" s="44" t="str">
        <f t="shared" si="40"/>
        <v/>
      </c>
      <c r="D405" s="44" t="str">
        <f t="shared" si="42"/>
        <v/>
      </c>
      <c r="E405" s="44" t="str">
        <f t="shared" si="44"/>
        <v/>
      </c>
      <c r="F405" s="44" t="str">
        <f t="shared" si="41"/>
        <v/>
      </c>
      <c r="G405" s="44" t="str">
        <f t="shared" si="45"/>
        <v/>
      </c>
    </row>
    <row r="406" spans="2:7">
      <c r="B406" s="138" t="str">
        <f t="shared" si="43"/>
        <v/>
      </c>
      <c r="C406" s="44" t="str">
        <f t="shared" si="40"/>
        <v/>
      </c>
      <c r="D406" s="44" t="str">
        <f t="shared" si="42"/>
        <v/>
      </c>
      <c r="E406" s="44" t="str">
        <f t="shared" si="44"/>
        <v/>
      </c>
      <c r="F406" s="44" t="str">
        <f t="shared" si="41"/>
        <v/>
      </c>
      <c r="G406" s="44" t="str">
        <f t="shared" si="45"/>
        <v/>
      </c>
    </row>
    <row r="407" spans="2:7">
      <c r="B407" s="138" t="str">
        <f t="shared" si="43"/>
        <v/>
      </c>
      <c r="C407" s="44" t="str">
        <f t="shared" si="40"/>
        <v/>
      </c>
      <c r="D407" s="44" t="str">
        <f t="shared" si="42"/>
        <v/>
      </c>
      <c r="E407" s="44" t="str">
        <f t="shared" si="44"/>
        <v/>
      </c>
      <c r="F407" s="44" t="str">
        <f t="shared" si="41"/>
        <v/>
      </c>
      <c r="G407" s="44" t="str">
        <f t="shared" si="45"/>
        <v/>
      </c>
    </row>
    <row r="408" spans="2:7">
      <c r="B408" s="138" t="str">
        <f t="shared" si="43"/>
        <v/>
      </c>
      <c r="C408" s="44" t="str">
        <f t="shared" si="40"/>
        <v/>
      </c>
      <c r="D408" s="44" t="str">
        <f t="shared" si="42"/>
        <v/>
      </c>
      <c r="E408" s="44" t="str">
        <f t="shared" si="44"/>
        <v/>
      </c>
      <c r="F408" s="44" t="str">
        <f t="shared" si="41"/>
        <v/>
      </c>
      <c r="G408" s="44" t="str">
        <f t="shared" si="45"/>
        <v/>
      </c>
    </row>
    <row r="409" spans="2:7">
      <c r="B409" s="138" t="str">
        <f t="shared" si="43"/>
        <v/>
      </c>
      <c r="C409" s="44" t="str">
        <f t="shared" si="40"/>
        <v/>
      </c>
      <c r="D409" s="44" t="str">
        <f t="shared" si="42"/>
        <v/>
      </c>
      <c r="E409" s="44" t="str">
        <f t="shared" si="44"/>
        <v/>
      </c>
      <c r="F409" s="44" t="str">
        <f t="shared" si="41"/>
        <v/>
      </c>
      <c r="G409" s="44" t="str">
        <f t="shared" si="45"/>
        <v/>
      </c>
    </row>
    <row r="410" spans="2:7">
      <c r="B410" s="138" t="str">
        <f t="shared" si="43"/>
        <v/>
      </c>
      <c r="C410" s="44" t="str">
        <f t="shared" si="40"/>
        <v/>
      </c>
      <c r="D410" s="44" t="str">
        <f t="shared" si="42"/>
        <v/>
      </c>
      <c r="E410" s="44" t="str">
        <f t="shared" si="44"/>
        <v/>
      </c>
      <c r="F410" s="44" t="str">
        <f t="shared" si="41"/>
        <v/>
      </c>
      <c r="G410" s="44" t="str">
        <f t="shared" si="45"/>
        <v/>
      </c>
    </row>
    <row r="411" spans="2:7">
      <c r="B411" s="138" t="str">
        <f t="shared" si="43"/>
        <v/>
      </c>
      <c r="C411" s="44" t="str">
        <f t="shared" si="40"/>
        <v/>
      </c>
      <c r="D411" s="44" t="str">
        <f t="shared" si="42"/>
        <v/>
      </c>
      <c r="E411" s="44" t="str">
        <f t="shared" si="44"/>
        <v/>
      </c>
      <c r="F411" s="44" t="str">
        <f t="shared" si="41"/>
        <v/>
      </c>
      <c r="G411" s="44" t="str">
        <f t="shared" si="45"/>
        <v/>
      </c>
    </row>
    <row r="412" spans="2:7">
      <c r="B412" s="138" t="str">
        <f t="shared" si="43"/>
        <v/>
      </c>
      <c r="C412" s="44" t="str">
        <f t="shared" si="40"/>
        <v/>
      </c>
      <c r="D412" s="44" t="str">
        <f t="shared" si="42"/>
        <v/>
      </c>
      <c r="E412" s="44" t="str">
        <f t="shared" si="44"/>
        <v/>
      </c>
      <c r="F412" s="44" t="str">
        <f t="shared" si="41"/>
        <v/>
      </c>
      <c r="G412" s="44" t="str">
        <f t="shared" si="45"/>
        <v/>
      </c>
    </row>
    <row r="413" spans="2:7">
      <c r="B413" s="138" t="str">
        <f t="shared" si="43"/>
        <v/>
      </c>
      <c r="C413" s="44" t="str">
        <f t="shared" si="40"/>
        <v/>
      </c>
      <c r="D413" s="44" t="str">
        <f t="shared" si="42"/>
        <v/>
      </c>
      <c r="E413" s="44" t="str">
        <f t="shared" si="44"/>
        <v/>
      </c>
      <c r="F413" s="44" t="str">
        <f t="shared" si="41"/>
        <v/>
      </c>
      <c r="G413" s="44" t="str">
        <f t="shared" si="45"/>
        <v/>
      </c>
    </row>
    <row r="414" spans="2:7">
      <c r="B414" s="138" t="str">
        <f t="shared" si="43"/>
        <v/>
      </c>
      <c r="C414" s="44" t="str">
        <f t="shared" si="40"/>
        <v/>
      </c>
      <c r="D414" s="44" t="str">
        <f t="shared" si="42"/>
        <v/>
      </c>
      <c r="E414" s="44" t="str">
        <f t="shared" si="44"/>
        <v/>
      </c>
      <c r="F414" s="44" t="str">
        <f t="shared" si="41"/>
        <v/>
      </c>
      <c r="G414" s="44" t="str">
        <f t="shared" si="45"/>
        <v/>
      </c>
    </row>
    <row r="415" spans="2:7">
      <c r="B415" s="138" t="str">
        <f t="shared" si="43"/>
        <v/>
      </c>
      <c r="C415" s="44" t="str">
        <f t="shared" si="40"/>
        <v/>
      </c>
      <c r="D415" s="44" t="str">
        <f t="shared" si="42"/>
        <v/>
      </c>
      <c r="E415" s="44" t="str">
        <f t="shared" si="44"/>
        <v/>
      </c>
      <c r="F415" s="44" t="str">
        <f t="shared" si="41"/>
        <v/>
      </c>
      <c r="G415" s="44" t="str">
        <f t="shared" si="45"/>
        <v/>
      </c>
    </row>
    <row r="416" spans="2:7">
      <c r="B416" s="138" t="str">
        <f t="shared" si="43"/>
        <v/>
      </c>
      <c r="C416" s="44" t="str">
        <f t="shared" si="40"/>
        <v/>
      </c>
      <c r="D416" s="44" t="str">
        <f t="shared" si="42"/>
        <v/>
      </c>
      <c r="E416" s="44" t="str">
        <f t="shared" si="44"/>
        <v/>
      </c>
      <c r="F416" s="44" t="str">
        <f t="shared" si="41"/>
        <v/>
      </c>
      <c r="G416" s="44" t="str">
        <f t="shared" si="45"/>
        <v/>
      </c>
    </row>
    <row r="417" spans="2:7">
      <c r="B417" s="138" t="str">
        <f t="shared" si="43"/>
        <v/>
      </c>
      <c r="C417" s="44" t="str">
        <f t="shared" si="40"/>
        <v/>
      </c>
      <c r="D417" s="44" t="str">
        <f t="shared" si="42"/>
        <v/>
      </c>
      <c r="E417" s="44" t="str">
        <f t="shared" si="44"/>
        <v/>
      </c>
      <c r="F417" s="44" t="str">
        <f t="shared" si="41"/>
        <v/>
      </c>
      <c r="G417" s="44" t="str">
        <f t="shared" si="45"/>
        <v/>
      </c>
    </row>
    <row r="418" spans="2:7">
      <c r="B418" s="138" t="str">
        <f t="shared" si="43"/>
        <v/>
      </c>
      <c r="C418" s="44" t="str">
        <f t="shared" si="40"/>
        <v/>
      </c>
      <c r="D418" s="44" t="str">
        <f t="shared" si="42"/>
        <v/>
      </c>
      <c r="E418" s="44" t="str">
        <f t="shared" si="44"/>
        <v/>
      </c>
      <c r="F418" s="44" t="str">
        <f t="shared" si="41"/>
        <v/>
      </c>
      <c r="G418" s="44" t="str">
        <f t="shared" si="45"/>
        <v/>
      </c>
    </row>
    <row r="419" spans="2:7">
      <c r="B419" s="138" t="str">
        <f t="shared" si="43"/>
        <v/>
      </c>
      <c r="C419" s="44" t="str">
        <f t="shared" si="40"/>
        <v/>
      </c>
      <c r="D419" s="44" t="str">
        <f t="shared" si="42"/>
        <v/>
      </c>
      <c r="E419" s="44" t="str">
        <f t="shared" si="44"/>
        <v/>
      </c>
      <c r="F419" s="44" t="str">
        <f t="shared" si="41"/>
        <v/>
      </c>
      <c r="G419" s="44" t="str">
        <f t="shared" si="45"/>
        <v/>
      </c>
    </row>
    <row r="420" spans="2:7">
      <c r="B420" s="138" t="str">
        <f t="shared" si="43"/>
        <v/>
      </c>
      <c r="C420" s="44" t="str">
        <f t="shared" si="40"/>
        <v/>
      </c>
      <c r="D420" s="44" t="str">
        <f t="shared" si="42"/>
        <v/>
      </c>
      <c r="E420" s="44" t="str">
        <f t="shared" si="44"/>
        <v/>
      </c>
      <c r="F420" s="44" t="str">
        <f t="shared" si="41"/>
        <v/>
      </c>
      <c r="G420" s="44" t="str">
        <f t="shared" si="45"/>
        <v/>
      </c>
    </row>
    <row r="421" spans="2:7">
      <c r="B421" s="138" t="str">
        <f t="shared" si="43"/>
        <v/>
      </c>
      <c r="C421" s="44" t="str">
        <f t="shared" si="40"/>
        <v/>
      </c>
      <c r="D421" s="44" t="str">
        <f t="shared" si="42"/>
        <v/>
      </c>
      <c r="E421" s="44" t="str">
        <f t="shared" si="44"/>
        <v/>
      </c>
      <c r="F421" s="44" t="str">
        <f t="shared" si="41"/>
        <v/>
      </c>
      <c r="G421" s="44" t="str">
        <f t="shared" si="45"/>
        <v/>
      </c>
    </row>
    <row r="422" spans="2:7">
      <c r="B422" s="138" t="str">
        <f t="shared" si="43"/>
        <v/>
      </c>
      <c r="C422" s="44" t="str">
        <f t="shared" si="40"/>
        <v/>
      </c>
      <c r="D422" s="44" t="str">
        <f t="shared" si="42"/>
        <v/>
      </c>
      <c r="E422" s="44" t="str">
        <f t="shared" si="44"/>
        <v/>
      </c>
      <c r="F422" s="44" t="str">
        <f t="shared" si="41"/>
        <v/>
      </c>
      <c r="G422" s="44" t="str">
        <f t="shared" si="45"/>
        <v/>
      </c>
    </row>
    <row r="423" spans="2:7">
      <c r="B423" s="138" t="str">
        <f t="shared" si="43"/>
        <v/>
      </c>
      <c r="C423" s="44" t="str">
        <f t="shared" si="40"/>
        <v/>
      </c>
      <c r="D423" s="44" t="str">
        <f t="shared" si="42"/>
        <v/>
      </c>
      <c r="E423" s="44" t="str">
        <f t="shared" si="44"/>
        <v/>
      </c>
      <c r="F423" s="44" t="str">
        <f t="shared" si="41"/>
        <v/>
      </c>
      <c r="G423" s="44" t="str">
        <f t="shared" si="45"/>
        <v/>
      </c>
    </row>
    <row r="424" spans="2:7">
      <c r="B424" s="138" t="str">
        <f t="shared" si="43"/>
        <v/>
      </c>
      <c r="C424" s="44" t="str">
        <f t="shared" si="40"/>
        <v/>
      </c>
      <c r="D424" s="44" t="str">
        <f t="shared" si="42"/>
        <v/>
      </c>
      <c r="E424" s="44" t="str">
        <f t="shared" si="44"/>
        <v/>
      </c>
      <c r="F424" s="44" t="str">
        <f t="shared" si="41"/>
        <v/>
      </c>
      <c r="G424" s="44" t="str">
        <f t="shared" si="45"/>
        <v/>
      </c>
    </row>
    <row r="425" spans="2:7">
      <c r="B425" s="138" t="str">
        <f t="shared" si="43"/>
        <v/>
      </c>
      <c r="C425" s="44" t="str">
        <f t="shared" si="40"/>
        <v/>
      </c>
      <c r="D425" s="44" t="str">
        <f t="shared" si="42"/>
        <v/>
      </c>
      <c r="E425" s="44" t="str">
        <f t="shared" si="44"/>
        <v/>
      </c>
      <c r="F425" s="44" t="str">
        <f t="shared" si="41"/>
        <v/>
      </c>
      <c r="G425" s="44" t="str">
        <f t="shared" si="45"/>
        <v/>
      </c>
    </row>
    <row r="426" spans="2:7">
      <c r="B426" s="138" t="str">
        <f t="shared" si="43"/>
        <v/>
      </c>
      <c r="C426" s="44" t="str">
        <f t="shared" si="40"/>
        <v/>
      </c>
      <c r="D426" s="44" t="str">
        <f t="shared" si="42"/>
        <v/>
      </c>
      <c r="E426" s="44" t="str">
        <f t="shared" si="44"/>
        <v/>
      </c>
      <c r="F426" s="44" t="str">
        <f t="shared" si="41"/>
        <v/>
      </c>
      <c r="G426" s="44" t="str">
        <f t="shared" si="45"/>
        <v/>
      </c>
    </row>
    <row r="427" spans="2:7">
      <c r="B427" s="138" t="str">
        <f t="shared" si="43"/>
        <v/>
      </c>
      <c r="C427" s="44" t="str">
        <f t="shared" si="40"/>
        <v/>
      </c>
      <c r="D427" s="44" t="str">
        <f t="shared" si="42"/>
        <v/>
      </c>
      <c r="E427" s="44" t="str">
        <f t="shared" si="44"/>
        <v/>
      </c>
      <c r="F427" s="44" t="str">
        <f t="shared" si="41"/>
        <v/>
      </c>
      <c r="G427" s="44" t="str">
        <f t="shared" si="45"/>
        <v/>
      </c>
    </row>
    <row r="428" spans="2:7">
      <c r="B428" s="138" t="str">
        <f t="shared" si="43"/>
        <v/>
      </c>
      <c r="C428" s="44" t="str">
        <f t="shared" si="40"/>
        <v/>
      </c>
      <c r="D428" s="44" t="str">
        <f t="shared" si="42"/>
        <v/>
      </c>
      <c r="E428" s="44" t="str">
        <f t="shared" si="44"/>
        <v/>
      </c>
      <c r="F428" s="44" t="str">
        <f t="shared" si="41"/>
        <v/>
      </c>
      <c r="G428" s="44" t="str">
        <f t="shared" si="45"/>
        <v/>
      </c>
    </row>
    <row r="429" spans="2:7">
      <c r="B429" s="138" t="str">
        <f t="shared" si="43"/>
        <v/>
      </c>
      <c r="C429" s="44" t="str">
        <f t="shared" si="40"/>
        <v/>
      </c>
      <c r="D429" s="44" t="str">
        <f t="shared" si="42"/>
        <v/>
      </c>
      <c r="E429" s="44" t="str">
        <f t="shared" si="44"/>
        <v/>
      </c>
      <c r="F429" s="44" t="str">
        <f t="shared" si="41"/>
        <v/>
      </c>
      <c r="G429" s="44" t="str">
        <f t="shared" si="45"/>
        <v/>
      </c>
    </row>
    <row r="430" spans="2:7">
      <c r="B430" s="138" t="str">
        <f t="shared" si="43"/>
        <v/>
      </c>
      <c r="C430" s="44" t="str">
        <f t="shared" si="40"/>
        <v/>
      </c>
      <c r="D430" s="44" t="str">
        <f t="shared" si="42"/>
        <v/>
      </c>
      <c r="E430" s="44" t="str">
        <f t="shared" si="44"/>
        <v/>
      </c>
      <c r="F430" s="44" t="str">
        <f t="shared" si="41"/>
        <v/>
      </c>
      <c r="G430" s="44" t="str">
        <f t="shared" si="45"/>
        <v/>
      </c>
    </row>
    <row r="431" spans="2:7">
      <c r="B431" s="138" t="str">
        <f t="shared" si="43"/>
        <v/>
      </c>
      <c r="C431" s="44" t="str">
        <f t="shared" si="40"/>
        <v/>
      </c>
      <c r="D431" s="44" t="str">
        <f t="shared" si="42"/>
        <v/>
      </c>
      <c r="E431" s="44" t="str">
        <f t="shared" si="44"/>
        <v/>
      </c>
      <c r="F431" s="44" t="str">
        <f t="shared" si="41"/>
        <v/>
      </c>
      <c r="G431" s="44" t="str">
        <f t="shared" si="45"/>
        <v/>
      </c>
    </row>
    <row r="432" spans="2:7">
      <c r="B432" s="138" t="str">
        <f t="shared" si="43"/>
        <v/>
      </c>
      <c r="C432" s="44" t="str">
        <f t="shared" si="40"/>
        <v/>
      </c>
      <c r="D432" s="44" t="str">
        <f t="shared" si="42"/>
        <v/>
      </c>
      <c r="E432" s="44" t="str">
        <f t="shared" si="44"/>
        <v/>
      </c>
      <c r="F432" s="44" t="str">
        <f t="shared" si="41"/>
        <v/>
      </c>
      <c r="G432" s="44" t="str">
        <f t="shared" si="45"/>
        <v/>
      </c>
    </row>
    <row r="433" spans="2:7">
      <c r="B433" s="138" t="str">
        <f t="shared" si="43"/>
        <v/>
      </c>
      <c r="C433" s="44" t="str">
        <f t="shared" si="40"/>
        <v/>
      </c>
      <c r="D433" s="44" t="str">
        <f t="shared" si="42"/>
        <v/>
      </c>
      <c r="E433" s="44" t="str">
        <f t="shared" si="44"/>
        <v/>
      </c>
      <c r="F433" s="44" t="str">
        <f t="shared" si="41"/>
        <v/>
      </c>
      <c r="G433" s="44" t="str">
        <f t="shared" si="45"/>
        <v/>
      </c>
    </row>
    <row r="434" spans="2:7">
      <c r="B434" s="138" t="str">
        <f t="shared" si="43"/>
        <v/>
      </c>
      <c r="C434" s="44" t="str">
        <f t="shared" si="40"/>
        <v/>
      </c>
      <c r="D434" s="44" t="str">
        <f t="shared" si="42"/>
        <v/>
      </c>
      <c r="E434" s="44" t="str">
        <f t="shared" si="44"/>
        <v/>
      </c>
      <c r="F434" s="44" t="str">
        <f t="shared" si="41"/>
        <v/>
      </c>
      <c r="G434" s="44" t="str">
        <f t="shared" si="45"/>
        <v/>
      </c>
    </row>
    <row r="435" spans="2:7">
      <c r="B435" s="138" t="str">
        <f t="shared" si="43"/>
        <v/>
      </c>
      <c r="C435" s="44" t="str">
        <f t="shared" si="40"/>
        <v/>
      </c>
      <c r="D435" s="44" t="str">
        <f t="shared" si="42"/>
        <v/>
      </c>
      <c r="E435" s="44" t="str">
        <f t="shared" si="44"/>
        <v/>
      </c>
      <c r="F435" s="44" t="str">
        <f t="shared" si="41"/>
        <v/>
      </c>
      <c r="G435" s="44" t="str">
        <f t="shared" si="45"/>
        <v/>
      </c>
    </row>
    <row r="436" spans="2:7">
      <c r="B436" s="138" t="str">
        <f t="shared" si="43"/>
        <v/>
      </c>
      <c r="C436" s="44" t="str">
        <f t="shared" si="40"/>
        <v/>
      </c>
      <c r="D436" s="44" t="str">
        <f t="shared" si="42"/>
        <v/>
      </c>
      <c r="E436" s="44" t="str">
        <f t="shared" si="44"/>
        <v/>
      </c>
      <c r="F436" s="44" t="str">
        <f t="shared" si="41"/>
        <v/>
      </c>
      <c r="G436" s="44" t="str">
        <f t="shared" si="45"/>
        <v/>
      </c>
    </row>
    <row r="437" spans="2:7">
      <c r="B437" s="138" t="str">
        <f t="shared" si="43"/>
        <v/>
      </c>
      <c r="C437" s="44" t="str">
        <f t="shared" si="40"/>
        <v/>
      </c>
      <c r="D437" s="44" t="str">
        <f t="shared" si="42"/>
        <v/>
      </c>
      <c r="E437" s="44" t="str">
        <f t="shared" si="44"/>
        <v/>
      </c>
      <c r="F437" s="44" t="str">
        <f t="shared" si="41"/>
        <v/>
      </c>
      <c r="G437" s="44" t="str">
        <f t="shared" si="45"/>
        <v/>
      </c>
    </row>
    <row r="438" spans="2:7">
      <c r="B438" s="138" t="str">
        <f t="shared" si="43"/>
        <v/>
      </c>
      <c r="C438" s="44" t="str">
        <f t="shared" si="40"/>
        <v/>
      </c>
      <c r="D438" s="44" t="str">
        <f t="shared" si="42"/>
        <v/>
      </c>
      <c r="E438" s="44" t="str">
        <f t="shared" si="44"/>
        <v/>
      </c>
      <c r="F438" s="44" t="str">
        <f t="shared" si="41"/>
        <v/>
      </c>
      <c r="G438" s="44" t="str">
        <f t="shared" si="45"/>
        <v/>
      </c>
    </row>
    <row r="439" spans="2:7">
      <c r="B439" s="138" t="str">
        <f t="shared" si="43"/>
        <v/>
      </c>
      <c r="C439" s="44" t="str">
        <f t="shared" si="40"/>
        <v/>
      </c>
      <c r="D439" s="44" t="str">
        <f t="shared" si="42"/>
        <v/>
      </c>
      <c r="E439" s="44" t="str">
        <f t="shared" si="44"/>
        <v/>
      </c>
      <c r="F439" s="44" t="str">
        <f t="shared" si="41"/>
        <v/>
      </c>
      <c r="G439" s="44" t="str">
        <f t="shared" si="45"/>
        <v/>
      </c>
    </row>
    <row r="440" spans="2:7">
      <c r="B440" s="138" t="str">
        <f t="shared" si="43"/>
        <v/>
      </c>
      <c r="C440" s="44" t="str">
        <f t="shared" si="40"/>
        <v/>
      </c>
      <c r="D440" s="44" t="str">
        <f t="shared" si="42"/>
        <v/>
      </c>
      <c r="E440" s="44" t="str">
        <f t="shared" si="44"/>
        <v/>
      </c>
      <c r="F440" s="44" t="str">
        <f t="shared" si="41"/>
        <v/>
      </c>
      <c r="G440" s="44" t="str">
        <f t="shared" si="45"/>
        <v/>
      </c>
    </row>
    <row r="441" spans="2:7">
      <c r="B441" s="138" t="str">
        <f t="shared" si="43"/>
        <v/>
      </c>
      <c r="C441" s="44" t="str">
        <f t="shared" si="40"/>
        <v/>
      </c>
      <c r="D441" s="44" t="str">
        <f t="shared" si="42"/>
        <v/>
      </c>
      <c r="E441" s="44" t="str">
        <f t="shared" si="44"/>
        <v/>
      </c>
      <c r="F441" s="44" t="str">
        <f t="shared" si="41"/>
        <v/>
      </c>
      <c r="G441" s="44" t="str">
        <f t="shared" si="45"/>
        <v/>
      </c>
    </row>
    <row r="442" spans="2:7">
      <c r="B442" s="138" t="str">
        <f t="shared" si="43"/>
        <v/>
      </c>
      <c r="C442" s="44" t="str">
        <f t="shared" si="40"/>
        <v/>
      </c>
      <c r="D442" s="44" t="str">
        <f t="shared" si="42"/>
        <v/>
      </c>
      <c r="E442" s="44" t="str">
        <f t="shared" si="44"/>
        <v/>
      </c>
      <c r="F442" s="44" t="str">
        <f t="shared" si="41"/>
        <v/>
      </c>
      <c r="G442" s="44" t="str">
        <f t="shared" si="45"/>
        <v/>
      </c>
    </row>
    <row r="443" spans="2:7">
      <c r="B443" s="138" t="str">
        <f t="shared" si="43"/>
        <v/>
      </c>
      <c r="C443" s="44" t="str">
        <f t="shared" si="40"/>
        <v/>
      </c>
      <c r="D443" s="44" t="str">
        <f t="shared" si="42"/>
        <v/>
      </c>
      <c r="E443" s="44" t="str">
        <f t="shared" si="44"/>
        <v/>
      </c>
      <c r="F443" s="44" t="str">
        <f t="shared" si="41"/>
        <v/>
      </c>
      <c r="G443" s="44" t="str">
        <f t="shared" si="45"/>
        <v/>
      </c>
    </row>
    <row r="444" spans="2:7">
      <c r="B444" s="138" t="str">
        <f t="shared" si="43"/>
        <v/>
      </c>
      <c r="C444" s="44" t="str">
        <f t="shared" si="40"/>
        <v/>
      </c>
      <c r="D444" s="44" t="str">
        <f t="shared" si="42"/>
        <v/>
      </c>
      <c r="E444" s="44" t="str">
        <f t="shared" si="44"/>
        <v/>
      </c>
      <c r="F444" s="44" t="str">
        <f t="shared" si="41"/>
        <v/>
      </c>
      <c r="G444" s="44" t="str">
        <f t="shared" si="45"/>
        <v/>
      </c>
    </row>
    <row r="445" spans="2:7">
      <c r="B445" s="138" t="str">
        <f t="shared" si="43"/>
        <v/>
      </c>
      <c r="C445" s="44" t="str">
        <f t="shared" si="40"/>
        <v/>
      </c>
      <c r="D445" s="44" t="str">
        <f t="shared" si="42"/>
        <v/>
      </c>
      <c r="E445" s="44" t="str">
        <f t="shared" si="44"/>
        <v/>
      </c>
      <c r="F445" s="44" t="str">
        <f t="shared" si="41"/>
        <v/>
      </c>
      <c r="G445" s="44" t="str">
        <f t="shared" si="45"/>
        <v/>
      </c>
    </row>
    <row r="446" spans="2:7">
      <c r="B446" s="138" t="str">
        <f t="shared" si="43"/>
        <v/>
      </c>
      <c r="C446" s="44" t="str">
        <f t="shared" si="40"/>
        <v/>
      </c>
      <c r="D446" s="44" t="str">
        <f t="shared" si="42"/>
        <v/>
      </c>
      <c r="E446" s="44" t="str">
        <f t="shared" si="44"/>
        <v/>
      </c>
      <c r="F446" s="44" t="str">
        <f t="shared" si="41"/>
        <v/>
      </c>
      <c r="G446" s="44" t="str">
        <f t="shared" si="45"/>
        <v/>
      </c>
    </row>
    <row r="447" spans="2:7">
      <c r="B447" s="138" t="str">
        <f t="shared" si="43"/>
        <v/>
      </c>
      <c r="C447" s="44" t="str">
        <f t="shared" si="40"/>
        <v/>
      </c>
      <c r="D447" s="44" t="str">
        <f t="shared" si="42"/>
        <v/>
      </c>
      <c r="E447" s="44" t="str">
        <f t="shared" si="44"/>
        <v/>
      </c>
      <c r="F447" s="44" t="str">
        <f t="shared" si="41"/>
        <v/>
      </c>
      <c r="G447" s="44" t="str">
        <f t="shared" si="45"/>
        <v/>
      </c>
    </row>
    <row r="448" spans="2:7">
      <c r="B448" s="138" t="str">
        <f t="shared" si="43"/>
        <v/>
      </c>
      <c r="C448" s="44" t="str">
        <f t="shared" si="40"/>
        <v/>
      </c>
      <c r="D448" s="44" t="str">
        <f t="shared" si="42"/>
        <v/>
      </c>
      <c r="E448" s="44" t="str">
        <f t="shared" si="44"/>
        <v/>
      </c>
      <c r="F448" s="44" t="str">
        <f t="shared" si="41"/>
        <v/>
      </c>
      <c r="G448" s="44" t="str">
        <f t="shared" si="45"/>
        <v/>
      </c>
    </row>
    <row r="449" spans="2:7">
      <c r="B449" s="138" t="str">
        <f t="shared" si="43"/>
        <v/>
      </c>
      <c r="C449" s="44" t="str">
        <f t="shared" si="40"/>
        <v/>
      </c>
      <c r="D449" s="44" t="str">
        <f t="shared" si="42"/>
        <v/>
      </c>
      <c r="E449" s="44" t="str">
        <f t="shared" si="44"/>
        <v/>
      </c>
      <c r="F449" s="44" t="str">
        <f t="shared" si="41"/>
        <v/>
      </c>
      <c r="G449" s="44" t="str">
        <f t="shared" si="45"/>
        <v/>
      </c>
    </row>
    <row r="450" spans="2:7">
      <c r="B450" s="138" t="str">
        <f t="shared" si="43"/>
        <v/>
      </c>
      <c r="C450" s="44" t="str">
        <f t="shared" si="40"/>
        <v/>
      </c>
      <c r="D450" s="44" t="str">
        <f t="shared" si="42"/>
        <v/>
      </c>
      <c r="E450" s="44" t="str">
        <f t="shared" si="44"/>
        <v/>
      </c>
      <c r="F450" s="44" t="str">
        <f t="shared" si="41"/>
        <v/>
      </c>
      <c r="G450" s="44" t="str">
        <f t="shared" si="45"/>
        <v/>
      </c>
    </row>
    <row r="451" spans="2:7">
      <c r="B451" s="138" t="str">
        <f t="shared" si="43"/>
        <v/>
      </c>
      <c r="C451" s="44" t="str">
        <f t="shared" si="40"/>
        <v/>
      </c>
      <c r="D451" s="44" t="str">
        <f t="shared" si="42"/>
        <v/>
      </c>
      <c r="E451" s="44" t="str">
        <f t="shared" si="44"/>
        <v/>
      </c>
      <c r="F451" s="44" t="str">
        <f t="shared" si="41"/>
        <v/>
      </c>
      <c r="G451" s="44" t="str">
        <f t="shared" si="45"/>
        <v/>
      </c>
    </row>
    <row r="452" spans="2:7">
      <c r="B452" s="138" t="str">
        <f t="shared" si="43"/>
        <v/>
      </c>
      <c r="C452" s="44" t="str">
        <f t="shared" si="40"/>
        <v/>
      </c>
      <c r="D452" s="44" t="str">
        <f t="shared" si="42"/>
        <v/>
      </c>
      <c r="E452" s="44" t="str">
        <f t="shared" si="44"/>
        <v/>
      </c>
      <c r="F452" s="44" t="str">
        <f t="shared" si="41"/>
        <v/>
      </c>
      <c r="G452" s="44" t="str">
        <f t="shared" si="45"/>
        <v/>
      </c>
    </row>
    <row r="453" spans="2:7">
      <c r="B453" s="138" t="str">
        <f t="shared" si="43"/>
        <v/>
      </c>
      <c r="C453" s="44" t="str">
        <f t="shared" si="40"/>
        <v/>
      </c>
      <c r="D453" s="44" t="str">
        <f t="shared" si="42"/>
        <v/>
      </c>
      <c r="E453" s="44" t="str">
        <f t="shared" si="44"/>
        <v/>
      </c>
      <c r="F453" s="44" t="str">
        <f t="shared" si="41"/>
        <v/>
      </c>
      <c r="G453" s="44" t="str">
        <f t="shared" si="45"/>
        <v/>
      </c>
    </row>
    <row r="454" spans="2:7">
      <c r="B454" s="138" t="str">
        <f t="shared" si="43"/>
        <v/>
      </c>
      <c r="C454" s="44" t="str">
        <f t="shared" si="40"/>
        <v/>
      </c>
      <c r="D454" s="44" t="str">
        <f t="shared" si="42"/>
        <v/>
      </c>
      <c r="E454" s="44" t="str">
        <f t="shared" si="44"/>
        <v/>
      </c>
      <c r="F454" s="44" t="str">
        <f t="shared" si="41"/>
        <v/>
      </c>
      <c r="G454" s="44" t="str">
        <f t="shared" si="45"/>
        <v/>
      </c>
    </row>
    <row r="455" spans="2:7">
      <c r="B455" s="138" t="str">
        <f t="shared" si="43"/>
        <v/>
      </c>
      <c r="C455" s="44" t="str">
        <f t="shared" si="40"/>
        <v/>
      </c>
      <c r="D455" s="44" t="str">
        <f t="shared" si="42"/>
        <v/>
      </c>
      <c r="E455" s="44" t="str">
        <f t="shared" si="44"/>
        <v/>
      </c>
      <c r="F455" s="44" t="str">
        <f t="shared" si="41"/>
        <v/>
      </c>
      <c r="G455" s="44" t="str">
        <f t="shared" si="45"/>
        <v/>
      </c>
    </row>
    <row r="456" spans="2:7">
      <c r="B456" s="138" t="str">
        <f t="shared" si="43"/>
        <v/>
      </c>
      <c r="C456" s="44" t="str">
        <f t="shared" ref="C456:C519" si="46">IF(B456="","",$C$10)</f>
        <v/>
      </c>
      <c r="D456" s="44" t="str">
        <f t="shared" si="42"/>
        <v/>
      </c>
      <c r="E456" s="44" t="str">
        <f t="shared" si="44"/>
        <v/>
      </c>
      <c r="F456" s="44" t="str">
        <f t="shared" ref="F456:F519" si="47">IF(B456="","",F455+D456)</f>
        <v/>
      </c>
      <c r="G456" s="44" t="str">
        <f t="shared" si="45"/>
        <v/>
      </c>
    </row>
    <row r="457" spans="2:7">
      <c r="B457" s="138" t="str">
        <f t="shared" si="43"/>
        <v/>
      </c>
      <c r="C457" s="44" t="str">
        <f t="shared" si="46"/>
        <v/>
      </c>
      <c r="D457" s="44" t="str">
        <f t="shared" si="42"/>
        <v/>
      </c>
      <c r="E457" s="44" t="str">
        <f t="shared" si="44"/>
        <v/>
      </c>
      <c r="F457" s="44" t="str">
        <f t="shared" si="47"/>
        <v/>
      </c>
      <c r="G457" s="44" t="str">
        <f t="shared" si="45"/>
        <v/>
      </c>
    </row>
    <row r="458" spans="2:7">
      <c r="B458" s="138" t="str">
        <f t="shared" si="43"/>
        <v/>
      </c>
      <c r="C458" s="44" t="str">
        <f t="shared" si="46"/>
        <v/>
      </c>
      <c r="D458" s="44" t="str">
        <f t="shared" si="42"/>
        <v/>
      </c>
      <c r="E458" s="44" t="str">
        <f t="shared" si="44"/>
        <v/>
      </c>
      <c r="F458" s="44" t="str">
        <f t="shared" si="47"/>
        <v/>
      </c>
      <c r="G458" s="44" t="str">
        <f t="shared" si="45"/>
        <v/>
      </c>
    </row>
    <row r="459" spans="2:7">
      <c r="B459" s="138" t="str">
        <f t="shared" si="43"/>
        <v/>
      </c>
      <c r="C459" s="44" t="str">
        <f t="shared" si="46"/>
        <v/>
      </c>
      <c r="D459" s="44" t="str">
        <f t="shared" si="42"/>
        <v/>
      </c>
      <c r="E459" s="44" t="str">
        <f t="shared" si="44"/>
        <v/>
      </c>
      <c r="F459" s="44" t="str">
        <f t="shared" si="47"/>
        <v/>
      </c>
      <c r="G459" s="44" t="str">
        <f t="shared" si="45"/>
        <v/>
      </c>
    </row>
    <row r="460" spans="2:7">
      <c r="B460" s="138" t="str">
        <f t="shared" si="43"/>
        <v/>
      </c>
      <c r="C460" s="44" t="str">
        <f t="shared" si="46"/>
        <v/>
      </c>
      <c r="D460" s="44" t="str">
        <f t="shared" si="42"/>
        <v/>
      </c>
      <c r="E460" s="44" t="str">
        <f t="shared" si="44"/>
        <v/>
      </c>
      <c r="F460" s="44" t="str">
        <f t="shared" si="47"/>
        <v/>
      </c>
      <c r="G460" s="44" t="str">
        <f t="shared" si="45"/>
        <v/>
      </c>
    </row>
    <row r="461" spans="2:7">
      <c r="B461" s="138" t="str">
        <f t="shared" si="43"/>
        <v/>
      </c>
      <c r="C461" s="44" t="str">
        <f t="shared" si="46"/>
        <v/>
      </c>
      <c r="D461" s="44" t="str">
        <f t="shared" si="42"/>
        <v/>
      </c>
      <c r="E461" s="44" t="str">
        <f t="shared" si="44"/>
        <v/>
      </c>
      <c r="F461" s="44" t="str">
        <f t="shared" si="47"/>
        <v/>
      </c>
      <c r="G461" s="44" t="str">
        <f t="shared" si="45"/>
        <v/>
      </c>
    </row>
    <row r="462" spans="2:7">
      <c r="B462" s="138" t="str">
        <f t="shared" si="43"/>
        <v/>
      </c>
      <c r="C462" s="44" t="str">
        <f t="shared" si="46"/>
        <v/>
      </c>
      <c r="D462" s="44" t="str">
        <f t="shared" si="42"/>
        <v/>
      </c>
      <c r="E462" s="44" t="str">
        <f t="shared" si="44"/>
        <v/>
      </c>
      <c r="F462" s="44" t="str">
        <f t="shared" si="47"/>
        <v/>
      </c>
      <c r="G462" s="44" t="str">
        <f t="shared" si="45"/>
        <v/>
      </c>
    </row>
    <row r="463" spans="2:7">
      <c r="B463" s="138" t="str">
        <f t="shared" si="43"/>
        <v/>
      </c>
      <c r="C463" s="44" t="str">
        <f t="shared" si="46"/>
        <v/>
      </c>
      <c r="D463" s="44" t="str">
        <f t="shared" si="42"/>
        <v/>
      </c>
      <c r="E463" s="44" t="str">
        <f t="shared" si="44"/>
        <v/>
      </c>
      <c r="F463" s="44" t="str">
        <f t="shared" si="47"/>
        <v/>
      </c>
      <c r="G463" s="44" t="str">
        <f t="shared" si="45"/>
        <v/>
      </c>
    </row>
    <row r="464" spans="2:7">
      <c r="B464" s="138" t="str">
        <f t="shared" si="43"/>
        <v/>
      </c>
      <c r="C464" s="44" t="str">
        <f t="shared" si="46"/>
        <v/>
      </c>
      <c r="D464" s="44" t="str">
        <f t="shared" ref="D464:D527" si="48">IF(B464="","",C464-E464)</f>
        <v/>
      </c>
      <c r="E464" s="44" t="str">
        <f t="shared" si="44"/>
        <v/>
      </c>
      <c r="F464" s="44" t="str">
        <f t="shared" si="47"/>
        <v/>
      </c>
      <c r="G464" s="44" t="str">
        <f t="shared" si="45"/>
        <v/>
      </c>
    </row>
    <row r="465" spans="2:7">
      <c r="B465" s="138" t="str">
        <f t="shared" ref="B465:B528" si="49">IF($D$6*$D$5&gt;B464,B464+1,"")</f>
        <v/>
      </c>
      <c r="C465" s="44" t="str">
        <f t="shared" si="46"/>
        <v/>
      </c>
      <c r="D465" s="44" t="str">
        <f t="shared" si="48"/>
        <v/>
      </c>
      <c r="E465" s="44" t="str">
        <f t="shared" ref="E465:E528" si="50">IF(B465="","",$D$8*G464)</f>
        <v/>
      </c>
      <c r="F465" s="44" t="str">
        <f t="shared" si="47"/>
        <v/>
      </c>
      <c r="G465" s="44" t="str">
        <f t="shared" ref="G465:G528" si="51">IF(B465="","",G464-D465)</f>
        <v/>
      </c>
    </row>
    <row r="466" spans="2:7">
      <c r="B466" s="138" t="str">
        <f t="shared" si="49"/>
        <v/>
      </c>
      <c r="C466" s="44" t="str">
        <f t="shared" si="46"/>
        <v/>
      </c>
      <c r="D466" s="44" t="str">
        <f t="shared" si="48"/>
        <v/>
      </c>
      <c r="E466" s="44" t="str">
        <f t="shared" si="50"/>
        <v/>
      </c>
      <c r="F466" s="44" t="str">
        <f t="shared" si="47"/>
        <v/>
      </c>
      <c r="G466" s="44" t="str">
        <f t="shared" si="51"/>
        <v/>
      </c>
    </row>
    <row r="467" spans="2:7">
      <c r="B467" s="138" t="str">
        <f t="shared" si="49"/>
        <v/>
      </c>
      <c r="C467" s="44" t="str">
        <f t="shared" si="46"/>
        <v/>
      </c>
      <c r="D467" s="44" t="str">
        <f t="shared" si="48"/>
        <v/>
      </c>
      <c r="E467" s="44" t="str">
        <f t="shared" si="50"/>
        <v/>
      </c>
      <c r="F467" s="44" t="str">
        <f t="shared" si="47"/>
        <v/>
      </c>
      <c r="G467" s="44" t="str">
        <f t="shared" si="51"/>
        <v/>
      </c>
    </row>
    <row r="468" spans="2:7">
      <c r="B468" s="138" t="str">
        <f t="shared" si="49"/>
        <v/>
      </c>
      <c r="C468" s="44" t="str">
        <f t="shared" si="46"/>
        <v/>
      </c>
      <c r="D468" s="44" t="str">
        <f t="shared" si="48"/>
        <v/>
      </c>
      <c r="E468" s="44" t="str">
        <f t="shared" si="50"/>
        <v/>
      </c>
      <c r="F468" s="44" t="str">
        <f t="shared" si="47"/>
        <v/>
      </c>
      <c r="G468" s="44" t="str">
        <f t="shared" si="51"/>
        <v/>
      </c>
    </row>
    <row r="469" spans="2:7">
      <c r="B469" s="138" t="str">
        <f t="shared" si="49"/>
        <v/>
      </c>
      <c r="C469" s="44" t="str">
        <f t="shared" si="46"/>
        <v/>
      </c>
      <c r="D469" s="44" t="str">
        <f t="shared" si="48"/>
        <v/>
      </c>
      <c r="E469" s="44" t="str">
        <f t="shared" si="50"/>
        <v/>
      </c>
      <c r="F469" s="44" t="str">
        <f t="shared" si="47"/>
        <v/>
      </c>
      <c r="G469" s="44" t="str">
        <f t="shared" si="51"/>
        <v/>
      </c>
    </row>
    <row r="470" spans="2:7">
      <c r="B470" s="138" t="str">
        <f t="shared" si="49"/>
        <v/>
      </c>
      <c r="C470" s="44" t="str">
        <f t="shared" si="46"/>
        <v/>
      </c>
      <c r="D470" s="44" t="str">
        <f t="shared" si="48"/>
        <v/>
      </c>
      <c r="E470" s="44" t="str">
        <f t="shared" si="50"/>
        <v/>
      </c>
      <c r="F470" s="44" t="str">
        <f t="shared" si="47"/>
        <v/>
      </c>
      <c r="G470" s="44" t="str">
        <f t="shared" si="51"/>
        <v/>
      </c>
    </row>
    <row r="471" spans="2:7">
      <c r="B471" s="138" t="str">
        <f t="shared" si="49"/>
        <v/>
      </c>
      <c r="C471" s="44" t="str">
        <f t="shared" si="46"/>
        <v/>
      </c>
      <c r="D471" s="44" t="str">
        <f t="shared" si="48"/>
        <v/>
      </c>
      <c r="E471" s="44" t="str">
        <f t="shared" si="50"/>
        <v/>
      </c>
      <c r="F471" s="44" t="str">
        <f t="shared" si="47"/>
        <v/>
      </c>
      <c r="G471" s="44" t="str">
        <f t="shared" si="51"/>
        <v/>
      </c>
    </row>
    <row r="472" spans="2:7">
      <c r="B472" s="138" t="str">
        <f t="shared" si="49"/>
        <v/>
      </c>
      <c r="C472" s="44" t="str">
        <f t="shared" si="46"/>
        <v/>
      </c>
      <c r="D472" s="44" t="str">
        <f t="shared" si="48"/>
        <v/>
      </c>
      <c r="E472" s="44" t="str">
        <f t="shared" si="50"/>
        <v/>
      </c>
      <c r="F472" s="44" t="str">
        <f t="shared" si="47"/>
        <v/>
      </c>
      <c r="G472" s="44" t="str">
        <f t="shared" si="51"/>
        <v/>
      </c>
    </row>
    <row r="473" spans="2:7">
      <c r="B473" s="138" t="str">
        <f t="shared" si="49"/>
        <v/>
      </c>
      <c r="C473" s="44" t="str">
        <f t="shared" si="46"/>
        <v/>
      </c>
      <c r="D473" s="44" t="str">
        <f t="shared" si="48"/>
        <v/>
      </c>
      <c r="E473" s="44" t="str">
        <f t="shared" si="50"/>
        <v/>
      </c>
      <c r="F473" s="44" t="str">
        <f t="shared" si="47"/>
        <v/>
      </c>
      <c r="G473" s="44" t="str">
        <f t="shared" si="51"/>
        <v/>
      </c>
    </row>
    <row r="474" spans="2:7">
      <c r="B474" s="138" t="str">
        <f t="shared" si="49"/>
        <v/>
      </c>
      <c r="C474" s="44" t="str">
        <f t="shared" si="46"/>
        <v/>
      </c>
      <c r="D474" s="44" t="str">
        <f t="shared" si="48"/>
        <v/>
      </c>
      <c r="E474" s="44" t="str">
        <f t="shared" si="50"/>
        <v/>
      </c>
      <c r="F474" s="44" t="str">
        <f t="shared" si="47"/>
        <v/>
      </c>
      <c r="G474" s="44" t="str">
        <f t="shared" si="51"/>
        <v/>
      </c>
    </row>
    <row r="475" spans="2:7">
      <c r="B475" s="138" t="str">
        <f t="shared" si="49"/>
        <v/>
      </c>
      <c r="C475" s="44" t="str">
        <f t="shared" si="46"/>
        <v/>
      </c>
      <c r="D475" s="44" t="str">
        <f t="shared" si="48"/>
        <v/>
      </c>
      <c r="E475" s="44" t="str">
        <f t="shared" si="50"/>
        <v/>
      </c>
      <c r="F475" s="44" t="str">
        <f t="shared" si="47"/>
        <v/>
      </c>
      <c r="G475" s="44" t="str">
        <f t="shared" si="51"/>
        <v/>
      </c>
    </row>
    <row r="476" spans="2:7">
      <c r="B476" s="138" t="str">
        <f t="shared" si="49"/>
        <v/>
      </c>
      <c r="C476" s="44" t="str">
        <f t="shared" si="46"/>
        <v/>
      </c>
      <c r="D476" s="44" t="str">
        <f t="shared" si="48"/>
        <v/>
      </c>
      <c r="E476" s="44" t="str">
        <f t="shared" si="50"/>
        <v/>
      </c>
      <c r="F476" s="44" t="str">
        <f t="shared" si="47"/>
        <v/>
      </c>
      <c r="G476" s="44" t="str">
        <f t="shared" si="51"/>
        <v/>
      </c>
    </row>
    <row r="477" spans="2:7">
      <c r="B477" s="138" t="str">
        <f t="shared" si="49"/>
        <v/>
      </c>
      <c r="C477" s="44" t="str">
        <f t="shared" si="46"/>
        <v/>
      </c>
      <c r="D477" s="44" t="str">
        <f t="shared" si="48"/>
        <v/>
      </c>
      <c r="E477" s="44" t="str">
        <f t="shared" si="50"/>
        <v/>
      </c>
      <c r="F477" s="44" t="str">
        <f t="shared" si="47"/>
        <v/>
      </c>
      <c r="G477" s="44" t="str">
        <f t="shared" si="51"/>
        <v/>
      </c>
    </row>
    <row r="478" spans="2:7">
      <c r="B478" s="138" t="str">
        <f t="shared" si="49"/>
        <v/>
      </c>
      <c r="C478" s="44" t="str">
        <f t="shared" si="46"/>
        <v/>
      </c>
      <c r="D478" s="44" t="str">
        <f t="shared" si="48"/>
        <v/>
      </c>
      <c r="E478" s="44" t="str">
        <f t="shared" si="50"/>
        <v/>
      </c>
      <c r="F478" s="44" t="str">
        <f t="shared" si="47"/>
        <v/>
      </c>
      <c r="G478" s="44" t="str">
        <f t="shared" si="51"/>
        <v/>
      </c>
    </row>
    <row r="479" spans="2:7">
      <c r="B479" s="138" t="str">
        <f t="shared" si="49"/>
        <v/>
      </c>
      <c r="C479" s="44" t="str">
        <f t="shared" si="46"/>
        <v/>
      </c>
      <c r="D479" s="44" t="str">
        <f t="shared" si="48"/>
        <v/>
      </c>
      <c r="E479" s="44" t="str">
        <f t="shared" si="50"/>
        <v/>
      </c>
      <c r="F479" s="44" t="str">
        <f t="shared" si="47"/>
        <v/>
      </c>
      <c r="G479" s="44" t="str">
        <f t="shared" si="51"/>
        <v/>
      </c>
    </row>
    <row r="480" spans="2:7">
      <c r="B480" s="138" t="str">
        <f t="shared" si="49"/>
        <v/>
      </c>
      <c r="C480" s="44" t="str">
        <f t="shared" si="46"/>
        <v/>
      </c>
      <c r="D480" s="44" t="str">
        <f t="shared" si="48"/>
        <v/>
      </c>
      <c r="E480" s="44" t="str">
        <f t="shared" si="50"/>
        <v/>
      </c>
      <c r="F480" s="44" t="str">
        <f t="shared" si="47"/>
        <v/>
      </c>
      <c r="G480" s="44" t="str">
        <f t="shared" si="51"/>
        <v/>
      </c>
    </row>
    <row r="481" spans="2:7">
      <c r="B481" s="138" t="str">
        <f t="shared" si="49"/>
        <v/>
      </c>
      <c r="C481" s="44" t="str">
        <f t="shared" si="46"/>
        <v/>
      </c>
      <c r="D481" s="44" t="str">
        <f t="shared" si="48"/>
        <v/>
      </c>
      <c r="E481" s="44" t="str">
        <f t="shared" si="50"/>
        <v/>
      </c>
      <c r="F481" s="44" t="str">
        <f t="shared" si="47"/>
        <v/>
      </c>
      <c r="G481" s="44" t="str">
        <f t="shared" si="51"/>
        <v/>
      </c>
    </row>
    <row r="482" spans="2:7">
      <c r="B482" s="138" t="str">
        <f t="shared" si="49"/>
        <v/>
      </c>
      <c r="C482" s="44" t="str">
        <f t="shared" si="46"/>
        <v/>
      </c>
      <c r="D482" s="44" t="str">
        <f t="shared" si="48"/>
        <v/>
      </c>
      <c r="E482" s="44" t="str">
        <f t="shared" si="50"/>
        <v/>
      </c>
      <c r="F482" s="44" t="str">
        <f t="shared" si="47"/>
        <v/>
      </c>
      <c r="G482" s="44" t="str">
        <f t="shared" si="51"/>
        <v/>
      </c>
    </row>
    <row r="483" spans="2:7">
      <c r="B483" s="138" t="str">
        <f t="shared" si="49"/>
        <v/>
      </c>
      <c r="C483" s="44" t="str">
        <f t="shared" si="46"/>
        <v/>
      </c>
      <c r="D483" s="44" t="str">
        <f t="shared" si="48"/>
        <v/>
      </c>
      <c r="E483" s="44" t="str">
        <f t="shared" si="50"/>
        <v/>
      </c>
      <c r="F483" s="44" t="str">
        <f t="shared" si="47"/>
        <v/>
      </c>
      <c r="G483" s="44" t="str">
        <f t="shared" si="51"/>
        <v/>
      </c>
    </row>
    <row r="484" spans="2:7">
      <c r="B484" s="138" t="str">
        <f t="shared" si="49"/>
        <v/>
      </c>
      <c r="C484" s="44" t="str">
        <f t="shared" si="46"/>
        <v/>
      </c>
      <c r="D484" s="44" t="str">
        <f t="shared" si="48"/>
        <v/>
      </c>
      <c r="E484" s="44" t="str">
        <f t="shared" si="50"/>
        <v/>
      </c>
      <c r="F484" s="44" t="str">
        <f t="shared" si="47"/>
        <v/>
      </c>
      <c r="G484" s="44" t="str">
        <f t="shared" si="51"/>
        <v/>
      </c>
    </row>
    <row r="485" spans="2:7">
      <c r="B485" s="138" t="str">
        <f t="shared" si="49"/>
        <v/>
      </c>
      <c r="C485" s="44" t="str">
        <f t="shared" si="46"/>
        <v/>
      </c>
      <c r="D485" s="44" t="str">
        <f t="shared" si="48"/>
        <v/>
      </c>
      <c r="E485" s="44" t="str">
        <f t="shared" si="50"/>
        <v/>
      </c>
      <c r="F485" s="44" t="str">
        <f t="shared" si="47"/>
        <v/>
      </c>
      <c r="G485" s="44" t="str">
        <f t="shared" si="51"/>
        <v/>
      </c>
    </row>
    <row r="486" spans="2:7">
      <c r="B486" s="138" t="str">
        <f t="shared" si="49"/>
        <v/>
      </c>
      <c r="C486" s="44" t="str">
        <f t="shared" si="46"/>
        <v/>
      </c>
      <c r="D486" s="44" t="str">
        <f t="shared" si="48"/>
        <v/>
      </c>
      <c r="E486" s="44" t="str">
        <f t="shared" si="50"/>
        <v/>
      </c>
      <c r="F486" s="44" t="str">
        <f t="shared" si="47"/>
        <v/>
      </c>
      <c r="G486" s="44" t="str">
        <f t="shared" si="51"/>
        <v/>
      </c>
    </row>
    <row r="487" spans="2:7">
      <c r="B487" s="138" t="str">
        <f t="shared" si="49"/>
        <v/>
      </c>
      <c r="C487" s="44" t="str">
        <f t="shared" si="46"/>
        <v/>
      </c>
      <c r="D487" s="44" t="str">
        <f t="shared" si="48"/>
        <v/>
      </c>
      <c r="E487" s="44" t="str">
        <f t="shared" si="50"/>
        <v/>
      </c>
      <c r="F487" s="44" t="str">
        <f t="shared" si="47"/>
        <v/>
      </c>
      <c r="G487" s="44" t="str">
        <f t="shared" si="51"/>
        <v/>
      </c>
    </row>
    <row r="488" spans="2:7">
      <c r="B488" s="138" t="str">
        <f t="shared" si="49"/>
        <v/>
      </c>
      <c r="C488" s="44" t="str">
        <f t="shared" si="46"/>
        <v/>
      </c>
      <c r="D488" s="44" t="str">
        <f t="shared" si="48"/>
        <v/>
      </c>
      <c r="E488" s="44" t="str">
        <f t="shared" si="50"/>
        <v/>
      </c>
      <c r="F488" s="44" t="str">
        <f t="shared" si="47"/>
        <v/>
      </c>
      <c r="G488" s="44" t="str">
        <f t="shared" si="51"/>
        <v/>
      </c>
    </row>
    <row r="489" spans="2:7">
      <c r="B489" s="138" t="str">
        <f t="shared" si="49"/>
        <v/>
      </c>
      <c r="C489" s="44" t="str">
        <f t="shared" si="46"/>
        <v/>
      </c>
      <c r="D489" s="44" t="str">
        <f t="shared" si="48"/>
        <v/>
      </c>
      <c r="E489" s="44" t="str">
        <f t="shared" si="50"/>
        <v/>
      </c>
      <c r="F489" s="44" t="str">
        <f t="shared" si="47"/>
        <v/>
      </c>
      <c r="G489" s="44" t="str">
        <f t="shared" si="51"/>
        <v/>
      </c>
    </row>
    <row r="490" spans="2:7">
      <c r="B490" s="138" t="str">
        <f t="shared" si="49"/>
        <v/>
      </c>
      <c r="C490" s="44" t="str">
        <f t="shared" si="46"/>
        <v/>
      </c>
      <c r="D490" s="44" t="str">
        <f t="shared" si="48"/>
        <v/>
      </c>
      <c r="E490" s="44" t="str">
        <f t="shared" si="50"/>
        <v/>
      </c>
      <c r="F490" s="44" t="str">
        <f t="shared" si="47"/>
        <v/>
      </c>
      <c r="G490" s="44" t="str">
        <f t="shared" si="51"/>
        <v/>
      </c>
    </row>
    <row r="491" spans="2:7">
      <c r="B491" s="138" t="str">
        <f t="shared" si="49"/>
        <v/>
      </c>
      <c r="C491" s="44" t="str">
        <f t="shared" si="46"/>
        <v/>
      </c>
      <c r="D491" s="44" t="str">
        <f t="shared" si="48"/>
        <v/>
      </c>
      <c r="E491" s="44" t="str">
        <f t="shared" si="50"/>
        <v/>
      </c>
      <c r="F491" s="44" t="str">
        <f t="shared" si="47"/>
        <v/>
      </c>
      <c r="G491" s="44" t="str">
        <f t="shared" si="51"/>
        <v/>
      </c>
    </row>
    <row r="492" spans="2:7">
      <c r="B492" s="138" t="str">
        <f t="shared" si="49"/>
        <v/>
      </c>
      <c r="C492" s="44" t="str">
        <f t="shared" si="46"/>
        <v/>
      </c>
      <c r="D492" s="44" t="str">
        <f t="shared" si="48"/>
        <v/>
      </c>
      <c r="E492" s="44" t="str">
        <f t="shared" si="50"/>
        <v/>
      </c>
      <c r="F492" s="44" t="str">
        <f t="shared" si="47"/>
        <v/>
      </c>
      <c r="G492" s="44" t="str">
        <f t="shared" si="51"/>
        <v/>
      </c>
    </row>
    <row r="493" spans="2:7">
      <c r="B493" s="138" t="str">
        <f t="shared" si="49"/>
        <v/>
      </c>
      <c r="C493" s="44" t="str">
        <f t="shared" si="46"/>
        <v/>
      </c>
      <c r="D493" s="44" t="str">
        <f t="shared" si="48"/>
        <v/>
      </c>
      <c r="E493" s="44" t="str">
        <f t="shared" si="50"/>
        <v/>
      </c>
      <c r="F493" s="44" t="str">
        <f t="shared" si="47"/>
        <v/>
      </c>
      <c r="G493" s="44" t="str">
        <f t="shared" si="51"/>
        <v/>
      </c>
    </row>
    <row r="494" spans="2:7">
      <c r="B494" s="138" t="str">
        <f t="shared" si="49"/>
        <v/>
      </c>
      <c r="C494" s="44" t="str">
        <f t="shared" si="46"/>
        <v/>
      </c>
      <c r="D494" s="44" t="str">
        <f t="shared" si="48"/>
        <v/>
      </c>
      <c r="E494" s="44" t="str">
        <f t="shared" si="50"/>
        <v/>
      </c>
      <c r="F494" s="44" t="str">
        <f t="shared" si="47"/>
        <v/>
      </c>
      <c r="G494" s="44" t="str">
        <f t="shared" si="51"/>
        <v/>
      </c>
    </row>
    <row r="495" spans="2:7">
      <c r="B495" s="138" t="str">
        <f t="shared" si="49"/>
        <v/>
      </c>
      <c r="C495" s="44" t="str">
        <f t="shared" si="46"/>
        <v/>
      </c>
      <c r="D495" s="44" t="str">
        <f t="shared" si="48"/>
        <v/>
      </c>
      <c r="E495" s="44" t="str">
        <f t="shared" si="50"/>
        <v/>
      </c>
      <c r="F495" s="44" t="str">
        <f t="shared" si="47"/>
        <v/>
      </c>
      <c r="G495" s="44" t="str">
        <f t="shared" si="51"/>
        <v/>
      </c>
    </row>
    <row r="496" spans="2:7">
      <c r="B496" s="138" t="str">
        <f t="shared" si="49"/>
        <v/>
      </c>
      <c r="C496" s="44" t="str">
        <f t="shared" si="46"/>
        <v/>
      </c>
      <c r="D496" s="44" t="str">
        <f t="shared" si="48"/>
        <v/>
      </c>
      <c r="E496" s="44" t="str">
        <f t="shared" si="50"/>
        <v/>
      </c>
      <c r="F496" s="44" t="str">
        <f t="shared" si="47"/>
        <v/>
      </c>
      <c r="G496" s="44" t="str">
        <f t="shared" si="51"/>
        <v/>
      </c>
    </row>
    <row r="497" spans="2:7">
      <c r="B497" s="138" t="str">
        <f t="shared" si="49"/>
        <v/>
      </c>
      <c r="C497" s="44" t="str">
        <f t="shared" si="46"/>
        <v/>
      </c>
      <c r="D497" s="44" t="str">
        <f t="shared" si="48"/>
        <v/>
      </c>
      <c r="E497" s="44" t="str">
        <f t="shared" si="50"/>
        <v/>
      </c>
      <c r="F497" s="44" t="str">
        <f t="shared" si="47"/>
        <v/>
      </c>
      <c r="G497" s="44" t="str">
        <f t="shared" si="51"/>
        <v/>
      </c>
    </row>
    <row r="498" spans="2:7">
      <c r="B498" s="138" t="str">
        <f t="shared" si="49"/>
        <v/>
      </c>
      <c r="C498" s="44" t="str">
        <f t="shared" si="46"/>
        <v/>
      </c>
      <c r="D498" s="44" t="str">
        <f t="shared" si="48"/>
        <v/>
      </c>
      <c r="E498" s="44" t="str">
        <f t="shared" si="50"/>
        <v/>
      </c>
      <c r="F498" s="44" t="str">
        <f t="shared" si="47"/>
        <v/>
      </c>
      <c r="G498" s="44" t="str">
        <f t="shared" si="51"/>
        <v/>
      </c>
    </row>
    <row r="499" spans="2:7">
      <c r="B499" s="138" t="str">
        <f t="shared" si="49"/>
        <v/>
      </c>
      <c r="C499" s="44" t="str">
        <f t="shared" si="46"/>
        <v/>
      </c>
      <c r="D499" s="44" t="str">
        <f t="shared" si="48"/>
        <v/>
      </c>
      <c r="E499" s="44" t="str">
        <f t="shared" si="50"/>
        <v/>
      </c>
      <c r="F499" s="44" t="str">
        <f t="shared" si="47"/>
        <v/>
      </c>
      <c r="G499" s="44" t="str">
        <f t="shared" si="51"/>
        <v/>
      </c>
    </row>
    <row r="500" spans="2:7">
      <c r="B500" s="138" t="str">
        <f t="shared" si="49"/>
        <v/>
      </c>
      <c r="C500" s="44" t="str">
        <f t="shared" si="46"/>
        <v/>
      </c>
      <c r="D500" s="44" t="str">
        <f t="shared" si="48"/>
        <v/>
      </c>
      <c r="E500" s="44" t="str">
        <f t="shared" si="50"/>
        <v/>
      </c>
      <c r="F500" s="44" t="str">
        <f t="shared" si="47"/>
        <v/>
      </c>
      <c r="G500" s="44" t="str">
        <f t="shared" si="51"/>
        <v/>
      </c>
    </row>
    <row r="501" spans="2:7">
      <c r="B501" s="138" t="str">
        <f t="shared" si="49"/>
        <v/>
      </c>
      <c r="C501" s="44" t="str">
        <f t="shared" si="46"/>
        <v/>
      </c>
      <c r="D501" s="44" t="str">
        <f t="shared" si="48"/>
        <v/>
      </c>
      <c r="E501" s="44" t="str">
        <f t="shared" si="50"/>
        <v/>
      </c>
      <c r="F501" s="44" t="str">
        <f t="shared" si="47"/>
        <v/>
      </c>
      <c r="G501" s="44" t="str">
        <f t="shared" si="51"/>
        <v/>
      </c>
    </row>
    <row r="502" spans="2:7">
      <c r="B502" s="138" t="str">
        <f t="shared" si="49"/>
        <v/>
      </c>
      <c r="C502" s="44" t="str">
        <f t="shared" si="46"/>
        <v/>
      </c>
      <c r="D502" s="44" t="str">
        <f t="shared" si="48"/>
        <v/>
      </c>
      <c r="E502" s="44" t="str">
        <f t="shared" si="50"/>
        <v/>
      </c>
      <c r="F502" s="44" t="str">
        <f t="shared" si="47"/>
        <v/>
      </c>
      <c r="G502" s="44" t="str">
        <f t="shared" si="51"/>
        <v/>
      </c>
    </row>
    <row r="503" spans="2:7">
      <c r="B503" s="138" t="str">
        <f t="shared" si="49"/>
        <v/>
      </c>
      <c r="C503" s="44" t="str">
        <f t="shared" si="46"/>
        <v/>
      </c>
      <c r="D503" s="44" t="str">
        <f t="shared" si="48"/>
        <v/>
      </c>
      <c r="E503" s="44" t="str">
        <f t="shared" si="50"/>
        <v/>
      </c>
      <c r="F503" s="44" t="str">
        <f t="shared" si="47"/>
        <v/>
      </c>
      <c r="G503" s="44" t="str">
        <f t="shared" si="51"/>
        <v/>
      </c>
    </row>
    <row r="504" spans="2:7">
      <c r="B504" s="138" t="str">
        <f t="shared" si="49"/>
        <v/>
      </c>
      <c r="C504" s="44" t="str">
        <f t="shared" si="46"/>
        <v/>
      </c>
      <c r="D504" s="44" t="str">
        <f t="shared" si="48"/>
        <v/>
      </c>
      <c r="E504" s="44" t="str">
        <f t="shared" si="50"/>
        <v/>
      </c>
      <c r="F504" s="44" t="str">
        <f t="shared" si="47"/>
        <v/>
      </c>
      <c r="G504" s="44" t="str">
        <f t="shared" si="51"/>
        <v/>
      </c>
    </row>
    <row r="505" spans="2:7">
      <c r="B505" s="138" t="str">
        <f t="shared" si="49"/>
        <v/>
      </c>
      <c r="C505" s="44" t="str">
        <f t="shared" si="46"/>
        <v/>
      </c>
      <c r="D505" s="44" t="str">
        <f t="shared" si="48"/>
        <v/>
      </c>
      <c r="E505" s="44" t="str">
        <f t="shared" si="50"/>
        <v/>
      </c>
      <c r="F505" s="44" t="str">
        <f t="shared" si="47"/>
        <v/>
      </c>
      <c r="G505" s="44" t="str">
        <f t="shared" si="51"/>
        <v/>
      </c>
    </row>
    <row r="506" spans="2:7">
      <c r="B506" s="138" t="str">
        <f t="shared" si="49"/>
        <v/>
      </c>
      <c r="C506" s="44" t="str">
        <f t="shared" si="46"/>
        <v/>
      </c>
      <c r="D506" s="44" t="str">
        <f t="shared" si="48"/>
        <v/>
      </c>
      <c r="E506" s="44" t="str">
        <f t="shared" si="50"/>
        <v/>
      </c>
      <c r="F506" s="44" t="str">
        <f t="shared" si="47"/>
        <v/>
      </c>
      <c r="G506" s="44" t="str">
        <f t="shared" si="51"/>
        <v/>
      </c>
    </row>
    <row r="507" spans="2:7">
      <c r="B507" s="138" t="str">
        <f t="shared" si="49"/>
        <v/>
      </c>
      <c r="C507" s="44" t="str">
        <f t="shared" si="46"/>
        <v/>
      </c>
      <c r="D507" s="44" t="str">
        <f t="shared" si="48"/>
        <v/>
      </c>
      <c r="E507" s="44" t="str">
        <f t="shared" si="50"/>
        <v/>
      </c>
      <c r="F507" s="44" t="str">
        <f t="shared" si="47"/>
        <v/>
      </c>
      <c r="G507" s="44" t="str">
        <f t="shared" si="51"/>
        <v/>
      </c>
    </row>
    <row r="508" spans="2:7">
      <c r="B508" s="138" t="str">
        <f t="shared" si="49"/>
        <v/>
      </c>
      <c r="C508" s="44" t="str">
        <f t="shared" si="46"/>
        <v/>
      </c>
      <c r="D508" s="44" t="str">
        <f t="shared" si="48"/>
        <v/>
      </c>
      <c r="E508" s="44" t="str">
        <f t="shared" si="50"/>
        <v/>
      </c>
      <c r="F508" s="44" t="str">
        <f t="shared" si="47"/>
        <v/>
      </c>
      <c r="G508" s="44" t="str">
        <f t="shared" si="51"/>
        <v/>
      </c>
    </row>
    <row r="509" spans="2:7">
      <c r="B509" s="138" t="str">
        <f t="shared" si="49"/>
        <v/>
      </c>
      <c r="C509" s="44" t="str">
        <f t="shared" si="46"/>
        <v/>
      </c>
      <c r="D509" s="44" t="str">
        <f t="shared" si="48"/>
        <v/>
      </c>
      <c r="E509" s="44" t="str">
        <f t="shared" si="50"/>
        <v/>
      </c>
      <c r="F509" s="44" t="str">
        <f t="shared" si="47"/>
        <v/>
      </c>
      <c r="G509" s="44" t="str">
        <f t="shared" si="51"/>
        <v/>
      </c>
    </row>
    <row r="510" spans="2:7">
      <c r="B510" s="138" t="str">
        <f t="shared" si="49"/>
        <v/>
      </c>
      <c r="C510" s="44" t="str">
        <f t="shared" si="46"/>
        <v/>
      </c>
      <c r="D510" s="44" t="str">
        <f t="shared" si="48"/>
        <v/>
      </c>
      <c r="E510" s="44" t="str">
        <f t="shared" si="50"/>
        <v/>
      </c>
      <c r="F510" s="44" t="str">
        <f t="shared" si="47"/>
        <v/>
      </c>
      <c r="G510" s="44" t="str">
        <f t="shared" si="51"/>
        <v/>
      </c>
    </row>
    <row r="511" spans="2:7">
      <c r="B511" s="138" t="str">
        <f t="shared" si="49"/>
        <v/>
      </c>
      <c r="C511" s="44" t="str">
        <f t="shared" si="46"/>
        <v/>
      </c>
      <c r="D511" s="44" t="str">
        <f t="shared" si="48"/>
        <v/>
      </c>
      <c r="E511" s="44" t="str">
        <f t="shared" si="50"/>
        <v/>
      </c>
      <c r="F511" s="44" t="str">
        <f t="shared" si="47"/>
        <v/>
      </c>
      <c r="G511" s="44" t="str">
        <f t="shared" si="51"/>
        <v/>
      </c>
    </row>
    <row r="512" spans="2:7">
      <c r="B512" s="138" t="str">
        <f t="shared" si="49"/>
        <v/>
      </c>
      <c r="C512" s="44" t="str">
        <f t="shared" si="46"/>
        <v/>
      </c>
      <c r="D512" s="44" t="str">
        <f t="shared" si="48"/>
        <v/>
      </c>
      <c r="E512" s="44" t="str">
        <f t="shared" si="50"/>
        <v/>
      </c>
      <c r="F512" s="44" t="str">
        <f t="shared" si="47"/>
        <v/>
      </c>
      <c r="G512" s="44" t="str">
        <f t="shared" si="51"/>
        <v/>
      </c>
    </row>
    <row r="513" spans="2:7">
      <c r="B513" s="138" t="str">
        <f t="shared" si="49"/>
        <v/>
      </c>
      <c r="C513" s="44" t="str">
        <f t="shared" si="46"/>
        <v/>
      </c>
      <c r="D513" s="44" t="str">
        <f t="shared" si="48"/>
        <v/>
      </c>
      <c r="E513" s="44" t="str">
        <f t="shared" si="50"/>
        <v/>
      </c>
      <c r="F513" s="44" t="str">
        <f t="shared" si="47"/>
        <v/>
      </c>
      <c r="G513" s="44" t="str">
        <f t="shared" si="51"/>
        <v/>
      </c>
    </row>
    <row r="514" spans="2:7">
      <c r="B514" s="138" t="str">
        <f t="shared" si="49"/>
        <v/>
      </c>
      <c r="C514" s="44" t="str">
        <f t="shared" si="46"/>
        <v/>
      </c>
      <c r="D514" s="44" t="str">
        <f t="shared" si="48"/>
        <v/>
      </c>
      <c r="E514" s="44" t="str">
        <f t="shared" si="50"/>
        <v/>
      </c>
      <c r="F514" s="44" t="str">
        <f t="shared" si="47"/>
        <v/>
      </c>
      <c r="G514" s="44" t="str">
        <f t="shared" si="51"/>
        <v/>
      </c>
    </row>
    <row r="515" spans="2:7">
      <c r="B515" s="138" t="str">
        <f t="shared" si="49"/>
        <v/>
      </c>
      <c r="C515" s="44" t="str">
        <f t="shared" si="46"/>
        <v/>
      </c>
      <c r="D515" s="44" t="str">
        <f t="shared" si="48"/>
        <v/>
      </c>
      <c r="E515" s="44" t="str">
        <f t="shared" si="50"/>
        <v/>
      </c>
      <c r="F515" s="44" t="str">
        <f t="shared" si="47"/>
        <v/>
      </c>
      <c r="G515" s="44" t="str">
        <f t="shared" si="51"/>
        <v/>
      </c>
    </row>
    <row r="516" spans="2:7">
      <c r="B516" s="138" t="str">
        <f t="shared" si="49"/>
        <v/>
      </c>
      <c r="C516" s="44" t="str">
        <f t="shared" si="46"/>
        <v/>
      </c>
      <c r="D516" s="44" t="str">
        <f t="shared" si="48"/>
        <v/>
      </c>
      <c r="E516" s="44" t="str">
        <f t="shared" si="50"/>
        <v/>
      </c>
      <c r="F516" s="44" t="str">
        <f t="shared" si="47"/>
        <v/>
      </c>
      <c r="G516" s="44" t="str">
        <f t="shared" si="51"/>
        <v/>
      </c>
    </row>
    <row r="517" spans="2:7">
      <c r="B517" s="138" t="str">
        <f t="shared" si="49"/>
        <v/>
      </c>
      <c r="C517" s="44" t="str">
        <f t="shared" si="46"/>
        <v/>
      </c>
      <c r="D517" s="44" t="str">
        <f t="shared" si="48"/>
        <v/>
      </c>
      <c r="E517" s="44" t="str">
        <f t="shared" si="50"/>
        <v/>
      </c>
      <c r="F517" s="44" t="str">
        <f t="shared" si="47"/>
        <v/>
      </c>
      <c r="G517" s="44" t="str">
        <f t="shared" si="51"/>
        <v/>
      </c>
    </row>
    <row r="518" spans="2:7">
      <c r="B518" s="138" t="str">
        <f t="shared" si="49"/>
        <v/>
      </c>
      <c r="C518" s="44" t="str">
        <f t="shared" si="46"/>
        <v/>
      </c>
      <c r="D518" s="44" t="str">
        <f t="shared" si="48"/>
        <v/>
      </c>
      <c r="E518" s="44" t="str">
        <f t="shared" si="50"/>
        <v/>
      </c>
      <c r="F518" s="44" t="str">
        <f t="shared" si="47"/>
        <v/>
      </c>
      <c r="G518" s="44" t="str">
        <f t="shared" si="51"/>
        <v/>
      </c>
    </row>
    <row r="519" spans="2:7">
      <c r="B519" s="138" t="str">
        <f t="shared" si="49"/>
        <v/>
      </c>
      <c r="C519" s="44" t="str">
        <f t="shared" si="46"/>
        <v/>
      </c>
      <c r="D519" s="44" t="str">
        <f t="shared" si="48"/>
        <v/>
      </c>
      <c r="E519" s="44" t="str">
        <f t="shared" si="50"/>
        <v/>
      </c>
      <c r="F519" s="44" t="str">
        <f t="shared" si="47"/>
        <v/>
      </c>
      <c r="G519" s="44" t="str">
        <f t="shared" si="51"/>
        <v/>
      </c>
    </row>
    <row r="520" spans="2:7">
      <c r="B520" s="138" t="str">
        <f t="shared" si="49"/>
        <v/>
      </c>
      <c r="C520" s="44" t="str">
        <f t="shared" ref="C520:C583" si="52">IF(B520="","",$C$10)</f>
        <v/>
      </c>
      <c r="D520" s="44" t="str">
        <f t="shared" si="48"/>
        <v/>
      </c>
      <c r="E520" s="44" t="str">
        <f t="shared" si="50"/>
        <v/>
      </c>
      <c r="F520" s="44" t="str">
        <f t="shared" ref="F520:F583" si="53">IF(B520="","",F519+D520)</f>
        <v/>
      </c>
      <c r="G520" s="44" t="str">
        <f t="shared" si="51"/>
        <v/>
      </c>
    </row>
    <row r="521" spans="2:7">
      <c r="B521" s="138" t="str">
        <f t="shared" si="49"/>
        <v/>
      </c>
      <c r="C521" s="44" t="str">
        <f t="shared" si="52"/>
        <v/>
      </c>
      <c r="D521" s="44" t="str">
        <f t="shared" si="48"/>
        <v/>
      </c>
      <c r="E521" s="44" t="str">
        <f t="shared" si="50"/>
        <v/>
      </c>
      <c r="F521" s="44" t="str">
        <f t="shared" si="53"/>
        <v/>
      </c>
      <c r="G521" s="44" t="str">
        <f t="shared" si="51"/>
        <v/>
      </c>
    </row>
    <row r="522" spans="2:7">
      <c r="B522" s="138" t="str">
        <f t="shared" si="49"/>
        <v/>
      </c>
      <c r="C522" s="44" t="str">
        <f t="shared" si="52"/>
        <v/>
      </c>
      <c r="D522" s="44" t="str">
        <f t="shared" si="48"/>
        <v/>
      </c>
      <c r="E522" s="44" t="str">
        <f t="shared" si="50"/>
        <v/>
      </c>
      <c r="F522" s="44" t="str">
        <f t="shared" si="53"/>
        <v/>
      </c>
      <c r="G522" s="44" t="str">
        <f t="shared" si="51"/>
        <v/>
      </c>
    </row>
    <row r="523" spans="2:7">
      <c r="B523" s="138" t="str">
        <f t="shared" si="49"/>
        <v/>
      </c>
      <c r="C523" s="44" t="str">
        <f t="shared" si="52"/>
        <v/>
      </c>
      <c r="D523" s="44" t="str">
        <f t="shared" si="48"/>
        <v/>
      </c>
      <c r="E523" s="44" t="str">
        <f t="shared" si="50"/>
        <v/>
      </c>
      <c r="F523" s="44" t="str">
        <f t="shared" si="53"/>
        <v/>
      </c>
      <c r="G523" s="44" t="str">
        <f t="shared" si="51"/>
        <v/>
      </c>
    </row>
    <row r="524" spans="2:7">
      <c r="B524" s="138" t="str">
        <f t="shared" si="49"/>
        <v/>
      </c>
      <c r="C524" s="44" t="str">
        <f t="shared" si="52"/>
        <v/>
      </c>
      <c r="D524" s="44" t="str">
        <f t="shared" si="48"/>
        <v/>
      </c>
      <c r="E524" s="44" t="str">
        <f t="shared" si="50"/>
        <v/>
      </c>
      <c r="F524" s="44" t="str">
        <f t="shared" si="53"/>
        <v/>
      </c>
      <c r="G524" s="44" t="str">
        <f t="shared" si="51"/>
        <v/>
      </c>
    </row>
    <row r="525" spans="2:7">
      <c r="B525" s="138" t="str">
        <f t="shared" si="49"/>
        <v/>
      </c>
      <c r="C525" s="44" t="str">
        <f t="shared" si="52"/>
        <v/>
      </c>
      <c r="D525" s="44" t="str">
        <f t="shared" si="48"/>
        <v/>
      </c>
      <c r="E525" s="44" t="str">
        <f t="shared" si="50"/>
        <v/>
      </c>
      <c r="F525" s="44" t="str">
        <f t="shared" si="53"/>
        <v/>
      </c>
      <c r="G525" s="44" t="str">
        <f t="shared" si="51"/>
        <v/>
      </c>
    </row>
    <row r="526" spans="2:7">
      <c r="B526" s="138" t="str">
        <f t="shared" si="49"/>
        <v/>
      </c>
      <c r="C526" s="44" t="str">
        <f t="shared" si="52"/>
        <v/>
      </c>
      <c r="D526" s="44" t="str">
        <f t="shared" si="48"/>
        <v/>
      </c>
      <c r="E526" s="44" t="str">
        <f t="shared" si="50"/>
        <v/>
      </c>
      <c r="F526" s="44" t="str">
        <f t="shared" si="53"/>
        <v/>
      </c>
      <c r="G526" s="44" t="str">
        <f t="shared" si="51"/>
        <v/>
      </c>
    </row>
    <row r="527" spans="2:7">
      <c r="B527" s="138" t="str">
        <f t="shared" si="49"/>
        <v/>
      </c>
      <c r="C527" s="44" t="str">
        <f t="shared" si="52"/>
        <v/>
      </c>
      <c r="D527" s="44" t="str">
        <f t="shared" si="48"/>
        <v/>
      </c>
      <c r="E527" s="44" t="str">
        <f t="shared" si="50"/>
        <v/>
      </c>
      <c r="F527" s="44" t="str">
        <f t="shared" si="53"/>
        <v/>
      </c>
      <c r="G527" s="44" t="str">
        <f t="shared" si="51"/>
        <v/>
      </c>
    </row>
    <row r="528" spans="2:7">
      <c r="B528" s="138" t="str">
        <f t="shared" si="49"/>
        <v/>
      </c>
      <c r="C528" s="44" t="str">
        <f t="shared" si="52"/>
        <v/>
      </c>
      <c r="D528" s="44" t="str">
        <f t="shared" ref="D528:D591" si="54">IF(B528="","",C528-E528)</f>
        <v/>
      </c>
      <c r="E528" s="44" t="str">
        <f t="shared" si="50"/>
        <v/>
      </c>
      <c r="F528" s="44" t="str">
        <f t="shared" si="53"/>
        <v/>
      </c>
      <c r="G528" s="44" t="str">
        <f t="shared" si="51"/>
        <v/>
      </c>
    </row>
    <row r="529" spans="2:7">
      <c r="B529" s="138" t="str">
        <f t="shared" ref="B529:B592" si="55">IF($D$6*$D$5&gt;B528,B528+1,"")</f>
        <v/>
      </c>
      <c r="C529" s="44" t="str">
        <f t="shared" si="52"/>
        <v/>
      </c>
      <c r="D529" s="44" t="str">
        <f t="shared" si="54"/>
        <v/>
      </c>
      <c r="E529" s="44" t="str">
        <f t="shared" ref="E529:E592" si="56">IF(B529="","",$D$8*G528)</f>
        <v/>
      </c>
      <c r="F529" s="44" t="str">
        <f t="shared" si="53"/>
        <v/>
      </c>
      <c r="G529" s="44" t="str">
        <f t="shared" ref="G529:G592" si="57">IF(B529="","",G528-D529)</f>
        <v/>
      </c>
    </row>
    <row r="530" spans="2:7">
      <c r="B530" s="138" t="str">
        <f t="shared" si="55"/>
        <v/>
      </c>
      <c r="C530" s="44" t="str">
        <f t="shared" si="52"/>
        <v/>
      </c>
      <c r="D530" s="44" t="str">
        <f t="shared" si="54"/>
        <v/>
      </c>
      <c r="E530" s="44" t="str">
        <f t="shared" si="56"/>
        <v/>
      </c>
      <c r="F530" s="44" t="str">
        <f t="shared" si="53"/>
        <v/>
      </c>
      <c r="G530" s="44" t="str">
        <f t="shared" si="57"/>
        <v/>
      </c>
    </row>
    <row r="531" spans="2:7">
      <c r="B531" s="138" t="str">
        <f t="shared" si="55"/>
        <v/>
      </c>
      <c r="C531" s="44" t="str">
        <f t="shared" si="52"/>
        <v/>
      </c>
      <c r="D531" s="44" t="str">
        <f t="shared" si="54"/>
        <v/>
      </c>
      <c r="E531" s="44" t="str">
        <f t="shared" si="56"/>
        <v/>
      </c>
      <c r="F531" s="44" t="str">
        <f t="shared" si="53"/>
        <v/>
      </c>
      <c r="G531" s="44" t="str">
        <f t="shared" si="57"/>
        <v/>
      </c>
    </row>
    <row r="532" spans="2:7">
      <c r="B532" s="138" t="str">
        <f t="shared" si="55"/>
        <v/>
      </c>
      <c r="C532" s="44" t="str">
        <f t="shared" si="52"/>
        <v/>
      </c>
      <c r="D532" s="44" t="str">
        <f t="shared" si="54"/>
        <v/>
      </c>
      <c r="E532" s="44" t="str">
        <f t="shared" si="56"/>
        <v/>
      </c>
      <c r="F532" s="44" t="str">
        <f t="shared" si="53"/>
        <v/>
      </c>
      <c r="G532" s="44" t="str">
        <f t="shared" si="57"/>
        <v/>
      </c>
    </row>
    <row r="533" spans="2:7">
      <c r="B533" s="138" t="str">
        <f t="shared" si="55"/>
        <v/>
      </c>
      <c r="C533" s="44" t="str">
        <f t="shared" si="52"/>
        <v/>
      </c>
      <c r="D533" s="44" t="str">
        <f t="shared" si="54"/>
        <v/>
      </c>
      <c r="E533" s="44" t="str">
        <f t="shared" si="56"/>
        <v/>
      </c>
      <c r="F533" s="44" t="str">
        <f t="shared" si="53"/>
        <v/>
      </c>
      <c r="G533" s="44" t="str">
        <f t="shared" si="57"/>
        <v/>
      </c>
    </row>
    <row r="534" spans="2:7">
      <c r="B534" s="138" t="str">
        <f t="shared" si="55"/>
        <v/>
      </c>
      <c r="C534" s="44" t="str">
        <f t="shared" si="52"/>
        <v/>
      </c>
      <c r="D534" s="44" t="str">
        <f t="shared" si="54"/>
        <v/>
      </c>
      <c r="E534" s="44" t="str">
        <f t="shared" si="56"/>
        <v/>
      </c>
      <c r="F534" s="44" t="str">
        <f t="shared" si="53"/>
        <v/>
      </c>
      <c r="G534" s="44" t="str">
        <f t="shared" si="57"/>
        <v/>
      </c>
    </row>
    <row r="535" spans="2:7">
      <c r="B535" s="138" t="str">
        <f t="shared" si="55"/>
        <v/>
      </c>
      <c r="C535" s="44" t="str">
        <f t="shared" si="52"/>
        <v/>
      </c>
      <c r="D535" s="44" t="str">
        <f t="shared" si="54"/>
        <v/>
      </c>
      <c r="E535" s="44" t="str">
        <f t="shared" si="56"/>
        <v/>
      </c>
      <c r="F535" s="44" t="str">
        <f t="shared" si="53"/>
        <v/>
      </c>
      <c r="G535" s="44" t="str">
        <f t="shared" si="57"/>
        <v/>
      </c>
    </row>
    <row r="536" spans="2:7">
      <c r="B536" s="138" t="str">
        <f t="shared" si="55"/>
        <v/>
      </c>
      <c r="C536" s="44" t="str">
        <f t="shared" si="52"/>
        <v/>
      </c>
      <c r="D536" s="44" t="str">
        <f t="shared" si="54"/>
        <v/>
      </c>
      <c r="E536" s="44" t="str">
        <f t="shared" si="56"/>
        <v/>
      </c>
      <c r="F536" s="44" t="str">
        <f t="shared" si="53"/>
        <v/>
      </c>
      <c r="G536" s="44" t="str">
        <f t="shared" si="57"/>
        <v/>
      </c>
    </row>
    <row r="537" spans="2:7">
      <c r="B537" s="138" t="str">
        <f t="shared" si="55"/>
        <v/>
      </c>
      <c r="C537" s="44" t="str">
        <f t="shared" si="52"/>
        <v/>
      </c>
      <c r="D537" s="44" t="str">
        <f t="shared" si="54"/>
        <v/>
      </c>
      <c r="E537" s="44" t="str">
        <f t="shared" si="56"/>
        <v/>
      </c>
      <c r="F537" s="44" t="str">
        <f t="shared" si="53"/>
        <v/>
      </c>
      <c r="G537" s="44" t="str">
        <f t="shared" si="57"/>
        <v/>
      </c>
    </row>
    <row r="538" spans="2:7">
      <c r="B538" s="138" t="str">
        <f t="shared" si="55"/>
        <v/>
      </c>
      <c r="C538" s="44" t="str">
        <f t="shared" si="52"/>
        <v/>
      </c>
      <c r="D538" s="44" t="str">
        <f t="shared" si="54"/>
        <v/>
      </c>
      <c r="E538" s="44" t="str">
        <f t="shared" si="56"/>
        <v/>
      </c>
      <c r="F538" s="44" t="str">
        <f t="shared" si="53"/>
        <v/>
      </c>
      <c r="G538" s="44" t="str">
        <f t="shared" si="57"/>
        <v/>
      </c>
    </row>
    <row r="539" spans="2:7">
      <c r="B539" s="138" t="str">
        <f t="shared" si="55"/>
        <v/>
      </c>
      <c r="C539" s="44" t="str">
        <f t="shared" si="52"/>
        <v/>
      </c>
      <c r="D539" s="44" t="str">
        <f t="shared" si="54"/>
        <v/>
      </c>
      <c r="E539" s="44" t="str">
        <f t="shared" si="56"/>
        <v/>
      </c>
      <c r="F539" s="44" t="str">
        <f t="shared" si="53"/>
        <v/>
      </c>
      <c r="G539" s="44" t="str">
        <f t="shared" si="57"/>
        <v/>
      </c>
    </row>
    <row r="540" spans="2:7">
      <c r="B540" s="138" t="str">
        <f t="shared" si="55"/>
        <v/>
      </c>
      <c r="C540" s="44" t="str">
        <f t="shared" si="52"/>
        <v/>
      </c>
      <c r="D540" s="44" t="str">
        <f t="shared" si="54"/>
        <v/>
      </c>
      <c r="E540" s="44" t="str">
        <f t="shared" si="56"/>
        <v/>
      </c>
      <c r="F540" s="44" t="str">
        <f t="shared" si="53"/>
        <v/>
      </c>
      <c r="G540" s="44" t="str">
        <f t="shared" si="57"/>
        <v/>
      </c>
    </row>
    <row r="541" spans="2:7">
      <c r="B541" s="138" t="str">
        <f t="shared" si="55"/>
        <v/>
      </c>
      <c r="C541" s="44" t="str">
        <f t="shared" si="52"/>
        <v/>
      </c>
      <c r="D541" s="44" t="str">
        <f t="shared" si="54"/>
        <v/>
      </c>
      <c r="E541" s="44" t="str">
        <f t="shared" si="56"/>
        <v/>
      </c>
      <c r="F541" s="44" t="str">
        <f t="shared" si="53"/>
        <v/>
      </c>
      <c r="G541" s="44" t="str">
        <f t="shared" si="57"/>
        <v/>
      </c>
    </row>
    <row r="542" spans="2:7">
      <c r="B542" s="138" t="str">
        <f t="shared" si="55"/>
        <v/>
      </c>
      <c r="C542" s="44" t="str">
        <f t="shared" si="52"/>
        <v/>
      </c>
      <c r="D542" s="44" t="str">
        <f t="shared" si="54"/>
        <v/>
      </c>
      <c r="E542" s="44" t="str">
        <f t="shared" si="56"/>
        <v/>
      </c>
      <c r="F542" s="44" t="str">
        <f t="shared" si="53"/>
        <v/>
      </c>
      <c r="G542" s="44" t="str">
        <f t="shared" si="57"/>
        <v/>
      </c>
    </row>
    <row r="543" spans="2:7">
      <c r="B543" s="138" t="str">
        <f t="shared" si="55"/>
        <v/>
      </c>
      <c r="C543" s="44" t="str">
        <f t="shared" si="52"/>
        <v/>
      </c>
      <c r="D543" s="44" t="str">
        <f t="shared" si="54"/>
        <v/>
      </c>
      <c r="E543" s="44" t="str">
        <f t="shared" si="56"/>
        <v/>
      </c>
      <c r="F543" s="44" t="str">
        <f t="shared" si="53"/>
        <v/>
      </c>
      <c r="G543" s="44" t="str">
        <f t="shared" si="57"/>
        <v/>
      </c>
    </row>
    <row r="544" spans="2:7">
      <c r="B544" s="138" t="str">
        <f t="shared" si="55"/>
        <v/>
      </c>
      <c r="C544" s="44" t="str">
        <f t="shared" si="52"/>
        <v/>
      </c>
      <c r="D544" s="44" t="str">
        <f t="shared" si="54"/>
        <v/>
      </c>
      <c r="E544" s="44" t="str">
        <f t="shared" si="56"/>
        <v/>
      </c>
      <c r="F544" s="44" t="str">
        <f t="shared" si="53"/>
        <v/>
      </c>
      <c r="G544" s="44" t="str">
        <f t="shared" si="57"/>
        <v/>
      </c>
    </row>
    <row r="545" spans="2:7">
      <c r="B545" s="138" t="str">
        <f t="shared" si="55"/>
        <v/>
      </c>
      <c r="C545" s="44" t="str">
        <f t="shared" si="52"/>
        <v/>
      </c>
      <c r="D545" s="44" t="str">
        <f t="shared" si="54"/>
        <v/>
      </c>
      <c r="E545" s="44" t="str">
        <f t="shared" si="56"/>
        <v/>
      </c>
      <c r="F545" s="44" t="str">
        <f t="shared" si="53"/>
        <v/>
      </c>
      <c r="G545" s="44" t="str">
        <f t="shared" si="57"/>
        <v/>
      </c>
    </row>
    <row r="546" spans="2:7">
      <c r="B546" s="138" t="str">
        <f t="shared" si="55"/>
        <v/>
      </c>
      <c r="C546" s="44" t="str">
        <f t="shared" si="52"/>
        <v/>
      </c>
      <c r="D546" s="44" t="str">
        <f t="shared" si="54"/>
        <v/>
      </c>
      <c r="E546" s="44" t="str">
        <f t="shared" si="56"/>
        <v/>
      </c>
      <c r="F546" s="44" t="str">
        <f t="shared" si="53"/>
        <v/>
      </c>
      <c r="G546" s="44" t="str">
        <f t="shared" si="57"/>
        <v/>
      </c>
    </row>
    <row r="547" spans="2:7">
      <c r="B547" s="138" t="str">
        <f t="shared" si="55"/>
        <v/>
      </c>
      <c r="C547" s="44" t="str">
        <f t="shared" si="52"/>
        <v/>
      </c>
      <c r="D547" s="44" t="str">
        <f t="shared" si="54"/>
        <v/>
      </c>
      <c r="E547" s="44" t="str">
        <f t="shared" si="56"/>
        <v/>
      </c>
      <c r="F547" s="44" t="str">
        <f t="shared" si="53"/>
        <v/>
      </c>
      <c r="G547" s="44" t="str">
        <f t="shared" si="57"/>
        <v/>
      </c>
    </row>
    <row r="548" spans="2:7">
      <c r="B548" s="138" t="str">
        <f t="shared" si="55"/>
        <v/>
      </c>
      <c r="C548" s="44" t="str">
        <f t="shared" si="52"/>
        <v/>
      </c>
      <c r="D548" s="44" t="str">
        <f t="shared" si="54"/>
        <v/>
      </c>
      <c r="E548" s="44" t="str">
        <f t="shared" si="56"/>
        <v/>
      </c>
      <c r="F548" s="44" t="str">
        <f t="shared" si="53"/>
        <v/>
      </c>
      <c r="G548" s="44" t="str">
        <f t="shared" si="57"/>
        <v/>
      </c>
    </row>
    <row r="549" spans="2:7">
      <c r="B549" s="138" t="str">
        <f t="shared" si="55"/>
        <v/>
      </c>
      <c r="C549" s="44" t="str">
        <f t="shared" si="52"/>
        <v/>
      </c>
      <c r="D549" s="44" t="str">
        <f t="shared" si="54"/>
        <v/>
      </c>
      <c r="E549" s="44" t="str">
        <f t="shared" si="56"/>
        <v/>
      </c>
      <c r="F549" s="44" t="str">
        <f t="shared" si="53"/>
        <v/>
      </c>
      <c r="G549" s="44" t="str">
        <f t="shared" si="57"/>
        <v/>
      </c>
    </row>
    <row r="550" spans="2:7">
      <c r="B550" s="138" t="str">
        <f t="shared" si="55"/>
        <v/>
      </c>
      <c r="C550" s="44" t="str">
        <f t="shared" si="52"/>
        <v/>
      </c>
      <c r="D550" s="44" t="str">
        <f t="shared" si="54"/>
        <v/>
      </c>
      <c r="E550" s="44" t="str">
        <f t="shared" si="56"/>
        <v/>
      </c>
      <c r="F550" s="44" t="str">
        <f t="shared" si="53"/>
        <v/>
      </c>
      <c r="G550" s="44" t="str">
        <f t="shared" si="57"/>
        <v/>
      </c>
    </row>
    <row r="551" spans="2:7">
      <c r="B551" s="138" t="str">
        <f t="shared" si="55"/>
        <v/>
      </c>
      <c r="C551" s="44" t="str">
        <f t="shared" si="52"/>
        <v/>
      </c>
      <c r="D551" s="44" t="str">
        <f t="shared" si="54"/>
        <v/>
      </c>
      <c r="E551" s="44" t="str">
        <f t="shared" si="56"/>
        <v/>
      </c>
      <c r="F551" s="44" t="str">
        <f t="shared" si="53"/>
        <v/>
      </c>
      <c r="G551" s="44" t="str">
        <f t="shared" si="57"/>
        <v/>
      </c>
    </row>
    <row r="552" spans="2:7">
      <c r="B552" s="138" t="str">
        <f t="shared" si="55"/>
        <v/>
      </c>
      <c r="C552" s="44" t="str">
        <f t="shared" si="52"/>
        <v/>
      </c>
      <c r="D552" s="44" t="str">
        <f t="shared" si="54"/>
        <v/>
      </c>
      <c r="E552" s="44" t="str">
        <f t="shared" si="56"/>
        <v/>
      </c>
      <c r="F552" s="44" t="str">
        <f t="shared" si="53"/>
        <v/>
      </c>
      <c r="G552" s="44" t="str">
        <f t="shared" si="57"/>
        <v/>
      </c>
    </row>
    <row r="553" spans="2:7">
      <c r="B553" s="138" t="str">
        <f t="shared" si="55"/>
        <v/>
      </c>
      <c r="C553" s="44" t="str">
        <f t="shared" si="52"/>
        <v/>
      </c>
      <c r="D553" s="44" t="str">
        <f t="shared" si="54"/>
        <v/>
      </c>
      <c r="E553" s="44" t="str">
        <f t="shared" si="56"/>
        <v/>
      </c>
      <c r="F553" s="44" t="str">
        <f t="shared" si="53"/>
        <v/>
      </c>
      <c r="G553" s="44" t="str">
        <f t="shared" si="57"/>
        <v/>
      </c>
    </row>
    <row r="554" spans="2:7">
      <c r="B554" s="138" t="str">
        <f t="shared" si="55"/>
        <v/>
      </c>
      <c r="C554" s="44" t="str">
        <f t="shared" si="52"/>
        <v/>
      </c>
      <c r="D554" s="44" t="str">
        <f t="shared" si="54"/>
        <v/>
      </c>
      <c r="E554" s="44" t="str">
        <f t="shared" si="56"/>
        <v/>
      </c>
      <c r="F554" s="44" t="str">
        <f t="shared" si="53"/>
        <v/>
      </c>
      <c r="G554" s="44" t="str">
        <f t="shared" si="57"/>
        <v/>
      </c>
    </row>
    <row r="555" spans="2:7">
      <c r="B555" s="138" t="str">
        <f t="shared" si="55"/>
        <v/>
      </c>
      <c r="C555" s="44" t="str">
        <f t="shared" si="52"/>
        <v/>
      </c>
      <c r="D555" s="44" t="str">
        <f t="shared" si="54"/>
        <v/>
      </c>
      <c r="E555" s="44" t="str">
        <f t="shared" si="56"/>
        <v/>
      </c>
      <c r="F555" s="44" t="str">
        <f t="shared" si="53"/>
        <v/>
      </c>
      <c r="G555" s="44" t="str">
        <f t="shared" si="57"/>
        <v/>
      </c>
    </row>
    <row r="556" spans="2:7">
      <c r="B556" s="138" t="str">
        <f t="shared" si="55"/>
        <v/>
      </c>
      <c r="C556" s="44" t="str">
        <f t="shared" si="52"/>
        <v/>
      </c>
      <c r="D556" s="44" t="str">
        <f t="shared" si="54"/>
        <v/>
      </c>
      <c r="E556" s="44" t="str">
        <f t="shared" si="56"/>
        <v/>
      </c>
      <c r="F556" s="44" t="str">
        <f t="shared" si="53"/>
        <v/>
      </c>
      <c r="G556" s="44" t="str">
        <f t="shared" si="57"/>
        <v/>
      </c>
    </row>
    <row r="557" spans="2:7">
      <c r="B557" s="138" t="str">
        <f t="shared" si="55"/>
        <v/>
      </c>
      <c r="C557" s="44" t="str">
        <f t="shared" si="52"/>
        <v/>
      </c>
      <c r="D557" s="44" t="str">
        <f t="shared" si="54"/>
        <v/>
      </c>
      <c r="E557" s="44" t="str">
        <f t="shared" si="56"/>
        <v/>
      </c>
      <c r="F557" s="44" t="str">
        <f t="shared" si="53"/>
        <v/>
      </c>
      <c r="G557" s="44" t="str">
        <f t="shared" si="57"/>
        <v/>
      </c>
    </row>
    <row r="558" spans="2:7">
      <c r="B558" s="138" t="str">
        <f t="shared" si="55"/>
        <v/>
      </c>
      <c r="C558" s="44" t="str">
        <f t="shared" si="52"/>
        <v/>
      </c>
      <c r="D558" s="44" t="str">
        <f t="shared" si="54"/>
        <v/>
      </c>
      <c r="E558" s="44" t="str">
        <f t="shared" si="56"/>
        <v/>
      </c>
      <c r="F558" s="44" t="str">
        <f t="shared" si="53"/>
        <v/>
      </c>
      <c r="G558" s="44" t="str">
        <f t="shared" si="57"/>
        <v/>
      </c>
    </row>
    <row r="559" spans="2:7">
      <c r="B559" s="138" t="str">
        <f t="shared" si="55"/>
        <v/>
      </c>
      <c r="C559" s="44" t="str">
        <f t="shared" si="52"/>
        <v/>
      </c>
      <c r="D559" s="44" t="str">
        <f t="shared" si="54"/>
        <v/>
      </c>
      <c r="E559" s="44" t="str">
        <f t="shared" si="56"/>
        <v/>
      </c>
      <c r="F559" s="44" t="str">
        <f t="shared" si="53"/>
        <v/>
      </c>
      <c r="G559" s="44" t="str">
        <f t="shared" si="57"/>
        <v/>
      </c>
    </row>
    <row r="560" spans="2:7">
      <c r="B560" s="138" t="str">
        <f t="shared" si="55"/>
        <v/>
      </c>
      <c r="C560" s="44" t="str">
        <f t="shared" si="52"/>
        <v/>
      </c>
      <c r="D560" s="44" t="str">
        <f t="shared" si="54"/>
        <v/>
      </c>
      <c r="E560" s="44" t="str">
        <f t="shared" si="56"/>
        <v/>
      </c>
      <c r="F560" s="44" t="str">
        <f t="shared" si="53"/>
        <v/>
      </c>
      <c r="G560" s="44" t="str">
        <f t="shared" si="57"/>
        <v/>
      </c>
    </row>
    <row r="561" spans="2:7">
      <c r="B561" s="138" t="str">
        <f t="shared" si="55"/>
        <v/>
      </c>
      <c r="C561" s="44" t="str">
        <f t="shared" si="52"/>
        <v/>
      </c>
      <c r="D561" s="44" t="str">
        <f t="shared" si="54"/>
        <v/>
      </c>
      <c r="E561" s="44" t="str">
        <f t="shared" si="56"/>
        <v/>
      </c>
      <c r="F561" s="44" t="str">
        <f t="shared" si="53"/>
        <v/>
      </c>
      <c r="G561" s="44" t="str">
        <f t="shared" si="57"/>
        <v/>
      </c>
    </row>
    <row r="562" spans="2:7">
      <c r="B562" s="138" t="str">
        <f t="shared" si="55"/>
        <v/>
      </c>
      <c r="C562" s="44" t="str">
        <f t="shared" si="52"/>
        <v/>
      </c>
      <c r="D562" s="44" t="str">
        <f t="shared" si="54"/>
        <v/>
      </c>
      <c r="E562" s="44" t="str">
        <f t="shared" si="56"/>
        <v/>
      </c>
      <c r="F562" s="44" t="str">
        <f t="shared" si="53"/>
        <v/>
      </c>
      <c r="G562" s="44" t="str">
        <f t="shared" si="57"/>
        <v/>
      </c>
    </row>
    <row r="563" spans="2:7">
      <c r="B563" s="138" t="str">
        <f t="shared" si="55"/>
        <v/>
      </c>
      <c r="C563" s="44" t="str">
        <f t="shared" si="52"/>
        <v/>
      </c>
      <c r="D563" s="44" t="str">
        <f t="shared" si="54"/>
        <v/>
      </c>
      <c r="E563" s="44" t="str">
        <f t="shared" si="56"/>
        <v/>
      </c>
      <c r="F563" s="44" t="str">
        <f t="shared" si="53"/>
        <v/>
      </c>
      <c r="G563" s="44" t="str">
        <f t="shared" si="57"/>
        <v/>
      </c>
    </row>
    <row r="564" spans="2:7">
      <c r="B564" s="138" t="str">
        <f t="shared" si="55"/>
        <v/>
      </c>
      <c r="C564" s="44" t="str">
        <f t="shared" si="52"/>
        <v/>
      </c>
      <c r="D564" s="44" t="str">
        <f t="shared" si="54"/>
        <v/>
      </c>
      <c r="E564" s="44" t="str">
        <f t="shared" si="56"/>
        <v/>
      </c>
      <c r="F564" s="44" t="str">
        <f t="shared" si="53"/>
        <v/>
      </c>
      <c r="G564" s="44" t="str">
        <f t="shared" si="57"/>
        <v/>
      </c>
    </row>
    <row r="565" spans="2:7">
      <c r="B565" s="138" t="str">
        <f t="shared" si="55"/>
        <v/>
      </c>
      <c r="C565" s="44" t="str">
        <f t="shared" si="52"/>
        <v/>
      </c>
      <c r="D565" s="44" t="str">
        <f t="shared" si="54"/>
        <v/>
      </c>
      <c r="E565" s="44" t="str">
        <f t="shared" si="56"/>
        <v/>
      </c>
      <c r="F565" s="44" t="str">
        <f t="shared" si="53"/>
        <v/>
      </c>
      <c r="G565" s="44" t="str">
        <f t="shared" si="57"/>
        <v/>
      </c>
    </row>
    <row r="566" spans="2:7">
      <c r="B566" s="138" t="str">
        <f t="shared" si="55"/>
        <v/>
      </c>
      <c r="C566" s="44" t="str">
        <f t="shared" si="52"/>
        <v/>
      </c>
      <c r="D566" s="44" t="str">
        <f t="shared" si="54"/>
        <v/>
      </c>
      <c r="E566" s="44" t="str">
        <f t="shared" si="56"/>
        <v/>
      </c>
      <c r="F566" s="44" t="str">
        <f t="shared" si="53"/>
        <v/>
      </c>
      <c r="G566" s="44" t="str">
        <f t="shared" si="57"/>
        <v/>
      </c>
    </row>
    <row r="567" spans="2:7">
      <c r="B567" s="138" t="str">
        <f t="shared" si="55"/>
        <v/>
      </c>
      <c r="C567" s="44" t="str">
        <f t="shared" si="52"/>
        <v/>
      </c>
      <c r="D567" s="44" t="str">
        <f t="shared" si="54"/>
        <v/>
      </c>
      <c r="E567" s="44" t="str">
        <f t="shared" si="56"/>
        <v/>
      </c>
      <c r="F567" s="44" t="str">
        <f t="shared" si="53"/>
        <v/>
      </c>
      <c r="G567" s="44" t="str">
        <f t="shared" si="57"/>
        <v/>
      </c>
    </row>
    <row r="568" spans="2:7">
      <c r="B568" s="138" t="str">
        <f t="shared" si="55"/>
        <v/>
      </c>
      <c r="C568" s="44" t="str">
        <f t="shared" si="52"/>
        <v/>
      </c>
      <c r="D568" s="44" t="str">
        <f t="shared" si="54"/>
        <v/>
      </c>
      <c r="E568" s="44" t="str">
        <f t="shared" si="56"/>
        <v/>
      </c>
      <c r="F568" s="44" t="str">
        <f t="shared" si="53"/>
        <v/>
      </c>
      <c r="G568" s="44" t="str">
        <f t="shared" si="57"/>
        <v/>
      </c>
    </row>
    <row r="569" spans="2:7">
      <c r="B569" s="138" t="str">
        <f t="shared" si="55"/>
        <v/>
      </c>
      <c r="C569" s="44" t="str">
        <f t="shared" si="52"/>
        <v/>
      </c>
      <c r="D569" s="44" t="str">
        <f t="shared" si="54"/>
        <v/>
      </c>
      <c r="E569" s="44" t="str">
        <f t="shared" si="56"/>
        <v/>
      </c>
      <c r="F569" s="44" t="str">
        <f t="shared" si="53"/>
        <v/>
      </c>
      <c r="G569" s="44" t="str">
        <f t="shared" si="57"/>
        <v/>
      </c>
    </row>
    <row r="570" spans="2:7">
      <c r="B570" s="138" t="str">
        <f t="shared" si="55"/>
        <v/>
      </c>
      <c r="C570" s="44" t="str">
        <f t="shared" si="52"/>
        <v/>
      </c>
      <c r="D570" s="44" t="str">
        <f t="shared" si="54"/>
        <v/>
      </c>
      <c r="E570" s="44" t="str">
        <f t="shared" si="56"/>
        <v/>
      </c>
      <c r="F570" s="44" t="str">
        <f t="shared" si="53"/>
        <v/>
      </c>
      <c r="G570" s="44" t="str">
        <f t="shared" si="57"/>
        <v/>
      </c>
    </row>
    <row r="571" spans="2:7">
      <c r="B571" s="138" t="str">
        <f t="shared" si="55"/>
        <v/>
      </c>
      <c r="C571" s="44" t="str">
        <f t="shared" si="52"/>
        <v/>
      </c>
      <c r="D571" s="44" t="str">
        <f t="shared" si="54"/>
        <v/>
      </c>
      <c r="E571" s="44" t="str">
        <f t="shared" si="56"/>
        <v/>
      </c>
      <c r="F571" s="44" t="str">
        <f t="shared" si="53"/>
        <v/>
      </c>
      <c r="G571" s="44" t="str">
        <f t="shared" si="57"/>
        <v/>
      </c>
    </row>
    <row r="572" spans="2:7">
      <c r="B572" s="138" t="str">
        <f t="shared" si="55"/>
        <v/>
      </c>
      <c r="C572" s="44" t="str">
        <f t="shared" si="52"/>
        <v/>
      </c>
      <c r="D572" s="44" t="str">
        <f t="shared" si="54"/>
        <v/>
      </c>
      <c r="E572" s="44" t="str">
        <f t="shared" si="56"/>
        <v/>
      </c>
      <c r="F572" s="44" t="str">
        <f t="shared" si="53"/>
        <v/>
      </c>
      <c r="G572" s="44" t="str">
        <f t="shared" si="57"/>
        <v/>
      </c>
    </row>
    <row r="573" spans="2:7">
      <c r="B573" s="138" t="str">
        <f t="shared" si="55"/>
        <v/>
      </c>
      <c r="C573" s="44" t="str">
        <f t="shared" si="52"/>
        <v/>
      </c>
      <c r="D573" s="44" t="str">
        <f t="shared" si="54"/>
        <v/>
      </c>
      <c r="E573" s="44" t="str">
        <f t="shared" si="56"/>
        <v/>
      </c>
      <c r="F573" s="44" t="str">
        <f t="shared" si="53"/>
        <v/>
      </c>
      <c r="G573" s="44" t="str">
        <f t="shared" si="57"/>
        <v/>
      </c>
    </row>
    <row r="574" spans="2:7">
      <c r="B574" s="138" t="str">
        <f t="shared" si="55"/>
        <v/>
      </c>
      <c r="C574" s="44" t="str">
        <f t="shared" si="52"/>
        <v/>
      </c>
      <c r="D574" s="44" t="str">
        <f t="shared" si="54"/>
        <v/>
      </c>
      <c r="E574" s="44" t="str">
        <f t="shared" si="56"/>
        <v/>
      </c>
      <c r="F574" s="44" t="str">
        <f t="shared" si="53"/>
        <v/>
      </c>
      <c r="G574" s="44" t="str">
        <f t="shared" si="57"/>
        <v/>
      </c>
    </row>
    <row r="575" spans="2:7">
      <c r="B575" s="138" t="str">
        <f t="shared" si="55"/>
        <v/>
      </c>
      <c r="C575" s="44" t="str">
        <f t="shared" si="52"/>
        <v/>
      </c>
      <c r="D575" s="44" t="str">
        <f t="shared" si="54"/>
        <v/>
      </c>
      <c r="E575" s="44" t="str">
        <f t="shared" si="56"/>
        <v/>
      </c>
      <c r="F575" s="44" t="str">
        <f t="shared" si="53"/>
        <v/>
      </c>
      <c r="G575" s="44" t="str">
        <f t="shared" si="57"/>
        <v/>
      </c>
    </row>
    <row r="576" spans="2:7">
      <c r="B576" s="138" t="str">
        <f t="shared" si="55"/>
        <v/>
      </c>
      <c r="C576" s="44" t="str">
        <f t="shared" si="52"/>
        <v/>
      </c>
      <c r="D576" s="44" t="str">
        <f t="shared" si="54"/>
        <v/>
      </c>
      <c r="E576" s="44" t="str">
        <f t="shared" si="56"/>
        <v/>
      </c>
      <c r="F576" s="44" t="str">
        <f t="shared" si="53"/>
        <v/>
      </c>
      <c r="G576" s="44" t="str">
        <f t="shared" si="57"/>
        <v/>
      </c>
    </row>
    <row r="577" spans="2:7">
      <c r="B577" s="138" t="str">
        <f t="shared" si="55"/>
        <v/>
      </c>
      <c r="C577" s="44" t="str">
        <f t="shared" si="52"/>
        <v/>
      </c>
      <c r="D577" s="44" t="str">
        <f t="shared" si="54"/>
        <v/>
      </c>
      <c r="E577" s="44" t="str">
        <f t="shared" si="56"/>
        <v/>
      </c>
      <c r="F577" s="44" t="str">
        <f t="shared" si="53"/>
        <v/>
      </c>
      <c r="G577" s="44" t="str">
        <f t="shared" si="57"/>
        <v/>
      </c>
    </row>
    <row r="578" spans="2:7">
      <c r="B578" s="138" t="str">
        <f t="shared" si="55"/>
        <v/>
      </c>
      <c r="C578" s="44" t="str">
        <f t="shared" si="52"/>
        <v/>
      </c>
      <c r="D578" s="44" t="str">
        <f t="shared" si="54"/>
        <v/>
      </c>
      <c r="E578" s="44" t="str">
        <f t="shared" si="56"/>
        <v/>
      </c>
      <c r="F578" s="44" t="str">
        <f t="shared" si="53"/>
        <v/>
      </c>
      <c r="G578" s="44" t="str">
        <f t="shared" si="57"/>
        <v/>
      </c>
    </row>
    <row r="579" spans="2:7">
      <c r="B579" s="138" t="str">
        <f t="shared" si="55"/>
        <v/>
      </c>
      <c r="C579" s="44" t="str">
        <f t="shared" si="52"/>
        <v/>
      </c>
      <c r="D579" s="44" t="str">
        <f t="shared" si="54"/>
        <v/>
      </c>
      <c r="E579" s="44" t="str">
        <f t="shared" si="56"/>
        <v/>
      </c>
      <c r="F579" s="44" t="str">
        <f t="shared" si="53"/>
        <v/>
      </c>
      <c r="G579" s="44" t="str">
        <f t="shared" si="57"/>
        <v/>
      </c>
    </row>
    <row r="580" spans="2:7">
      <c r="B580" s="138" t="str">
        <f t="shared" si="55"/>
        <v/>
      </c>
      <c r="C580" s="44" t="str">
        <f t="shared" si="52"/>
        <v/>
      </c>
      <c r="D580" s="44" t="str">
        <f t="shared" si="54"/>
        <v/>
      </c>
      <c r="E580" s="44" t="str">
        <f t="shared" si="56"/>
        <v/>
      </c>
      <c r="F580" s="44" t="str">
        <f t="shared" si="53"/>
        <v/>
      </c>
      <c r="G580" s="44" t="str">
        <f t="shared" si="57"/>
        <v/>
      </c>
    </row>
    <row r="581" spans="2:7">
      <c r="B581" s="138" t="str">
        <f t="shared" si="55"/>
        <v/>
      </c>
      <c r="C581" s="44" t="str">
        <f t="shared" si="52"/>
        <v/>
      </c>
      <c r="D581" s="44" t="str">
        <f t="shared" si="54"/>
        <v/>
      </c>
      <c r="E581" s="44" t="str">
        <f t="shared" si="56"/>
        <v/>
      </c>
      <c r="F581" s="44" t="str">
        <f t="shared" si="53"/>
        <v/>
      </c>
      <c r="G581" s="44" t="str">
        <f t="shared" si="57"/>
        <v/>
      </c>
    </row>
    <row r="582" spans="2:7">
      <c r="B582" s="138" t="str">
        <f t="shared" si="55"/>
        <v/>
      </c>
      <c r="C582" s="44" t="str">
        <f t="shared" si="52"/>
        <v/>
      </c>
      <c r="D582" s="44" t="str">
        <f t="shared" si="54"/>
        <v/>
      </c>
      <c r="E582" s="44" t="str">
        <f t="shared" si="56"/>
        <v/>
      </c>
      <c r="F582" s="44" t="str">
        <f t="shared" si="53"/>
        <v/>
      </c>
      <c r="G582" s="44" t="str">
        <f t="shared" si="57"/>
        <v/>
      </c>
    </row>
    <row r="583" spans="2:7">
      <c r="B583" s="138" t="str">
        <f t="shared" si="55"/>
        <v/>
      </c>
      <c r="C583" s="44" t="str">
        <f t="shared" si="52"/>
        <v/>
      </c>
      <c r="D583" s="44" t="str">
        <f t="shared" si="54"/>
        <v/>
      </c>
      <c r="E583" s="44" t="str">
        <f t="shared" si="56"/>
        <v/>
      </c>
      <c r="F583" s="44" t="str">
        <f t="shared" si="53"/>
        <v/>
      </c>
      <c r="G583" s="44" t="str">
        <f t="shared" si="57"/>
        <v/>
      </c>
    </row>
    <row r="584" spans="2:7">
      <c r="B584" s="138" t="str">
        <f t="shared" si="55"/>
        <v/>
      </c>
      <c r="C584" s="44" t="str">
        <f t="shared" ref="C584:C614" si="58">IF(B584="","",$C$10)</f>
        <v/>
      </c>
      <c r="D584" s="44" t="str">
        <f t="shared" si="54"/>
        <v/>
      </c>
      <c r="E584" s="44" t="str">
        <f t="shared" si="56"/>
        <v/>
      </c>
      <c r="F584" s="44" t="str">
        <f t="shared" ref="F584:F614" si="59">IF(B584="","",F583+D584)</f>
        <v/>
      </c>
      <c r="G584" s="44" t="str">
        <f t="shared" si="57"/>
        <v/>
      </c>
    </row>
    <row r="585" spans="2:7">
      <c r="B585" s="138" t="str">
        <f t="shared" si="55"/>
        <v/>
      </c>
      <c r="C585" s="44" t="str">
        <f t="shared" si="58"/>
        <v/>
      </c>
      <c r="D585" s="44" t="str">
        <f t="shared" si="54"/>
        <v/>
      </c>
      <c r="E585" s="44" t="str">
        <f t="shared" si="56"/>
        <v/>
      </c>
      <c r="F585" s="44" t="str">
        <f t="shared" si="59"/>
        <v/>
      </c>
      <c r="G585" s="44" t="str">
        <f t="shared" si="57"/>
        <v/>
      </c>
    </row>
    <row r="586" spans="2:7">
      <c r="B586" s="138" t="str">
        <f t="shared" si="55"/>
        <v/>
      </c>
      <c r="C586" s="44" t="str">
        <f t="shared" si="58"/>
        <v/>
      </c>
      <c r="D586" s="44" t="str">
        <f t="shared" si="54"/>
        <v/>
      </c>
      <c r="E586" s="44" t="str">
        <f t="shared" si="56"/>
        <v/>
      </c>
      <c r="F586" s="44" t="str">
        <f t="shared" si="59"/>
        <v/>
      </c>
      <c r="G586" s="44" t="str">
        <f t="shared" si="57"/>
        <v/>
      </c>
    </row>
    <row r="587" spans="2:7">
      <c r="B587" s="138" t="str">
        <f t="shared" si="55"/>
        <v/>
      </c>
      <c r="C587" s="44" t="str">
        <f t="shared" si="58"/>
        <v/>
      </c>
      <c r="D587" s="44" t="str">
        <f t="shared" si="54"/>
        <v/>
      </c>
      <c r="E587" s="44" t="str">
        <f t="shared" si="56"/>
        <v/>
      </c>
      <c r="F587" s="44" t="str">
        <f t="shared" si="59"/>
        <v/>
      </c>
      <c r="G587" s="44" t="str">
        <f t="shared" si="57"/>
        <v/>
      </c>
    </row>
    <row r="588" spans="2:7">
      <c r="B588" s="138" t="str">
        <f t="shared" si="55"/>
        <v/>
      </c>
      <c r="C588" s="44" t="str">
        <f t="shared" si="58"/>
        <v/>
      </c>
      <c r="D588" s="44" t="str">
        <f t="shared" si="54"/>
        <v/>
      </c>
      <c r="E588" s="44" t="str">
        <f t="shared" si="56"/>
        <v/>
      </c>
      <c r="F588" s="44" t="str">
        <f t="shared" si="59"/>
        <v/>
      </c>
      <c r="G588" s="44" t="str">
        <f t="shared" si="57"/>
        <v/>
      </c>
    </row>
    <row r="589" spans="2:7">
      <c r="B589" s="138" t="str">
        <f t="shared" si="55"/>
        <v/>
      </c>
      <c r="C589" s="44" t="str">
        <f t="shared" si="58"/>
        <v/>
      </c>
      <c r="D589" s="44" t="str">
        <f t="shared" si="54"/>
        <v/>
      </c>
      <c r="E589" s="44" t="str">
        <f t="shared" si="56"/>
        <v/>
      </c>
      <c r="F589" s="44" t="str">
        <f t="shared" si="59"/>
        <v/>
      </c>
      <c r="G589" s="44" t="str">
        <f t="shared" si="57"/>
        <v/>
      </c>
    </row>
    <row r="590" spans="2:7">
      <c r="B590" s="138" t="str">
        <f t="shared" si="55"/>
        <v/>
      </c>
      <c r="C590" s="44" t="str">
        <f t="shared" si="58"/>
        <v/>
      </c>
      <c r="D590" s="44" t="str">
        <f t="shared" si="54"/>
        <v/>
      </c>
      <c r="E590" s="44" t="str">
        <f t="shared" si="56"/>
        <v/>
      </c>
      <c r="F590" s="44" t="str">
        <f t="shared" si="59"/>
        <v/>
      </c>
      <c r="G590" s="44" t="str">
        <f t="shared" si="57"/>
        <v/>
      </c>
    </row>
    <row r="591" spans="2:7">
      <c r="B591" s="138" t="str">
        <f t="shared" si="55"/>
        <v/>
      </c>
      <c r="C591" s="44" t="str">
        <f t="shared" si="58"/>
        <v/>
      </c>
      <c r="D591" s="44" t="str">
        <f t="shared" si="54"/>
        <v/>
      </c>
      <c r="E591" s="44" t="str">
        <f t="shared" si="56"/>
        <v/>
      </c>
      <c r="F591" s="44" t="str">
        <f t="shared" si="59"/>
        <v/>
      </c>
      <c r="G591" s="44" t="str">
        <f t="shared" si="57"/>
        <v/>
      </c>
    </row>
    <row r="592" spans="2:7">
      <c r="B592" s="138" t="str">
        <f t="shared" si="55"/>
        <v/>
      </c>
      <c r="C592" s="44" t="str">
        <f t="shared" si="58"/>
        <v/>
      </c>
      <c r="D592" s="44" t="str">
        <f t="shared" ref="D592:D614" si="60">IF(B592="","",C592-E592)</f>
        <v/>
      </c>
      <c r="E592" s="44" t="str">
        <f t="shared" si="56"/>
        <v/>
      </c>
      <c r="F592" s="44" t="str">
        <f t="shared" si="59"/>
        <v/>
      </c>
      <c r="G592" s="44" t="str">
        <f t="shared" si="57"/>
        <v/>
      </c>
    </row>
    <row r="593" spans="2:7">
      <c r="B593" s="138" t="str">
        <f t="shared" ref="B593:B614" si="61">IF($D$6*$D$5&gt;B592,B592+1,"")</f>
        <v/>
      </c>
      <c r="C593" s="44" t="str">
        <f t="shared" si="58"/>
        <v/>
      </c>
      <c r="D593" s="44" t="str">
        <f t="shared" si="60"/>
        <v/>
      </c>
      <c r="E593" s="44" t="str">
        <f t="shared" ref="E593:E614" si="62">IF(B593="","",$D$8*G592)</f>
        <v/>
      </c>
      <c r="F593" s="44" t="str">
        <f t="shared" si="59"/>
        <v/>
      </c>
      <c r="G593" s="44" t="str">
        <f t="shared" ref="G593:G614" si="63">IF(B593="","",G592-D593)</f>
        <v/>
      </c>
    </row>
    <row r="594" spans="2:7">
      <c r="B594" s="138" t="str">
        <f t="shared" si="61"/>
        <v/>
      </c>
      <c r="C594" s="44" t="str">
        <f t="shared" si="58"/>
        <v/>
      </c>
      <c r="D594" s="44" t="str">
        <f t="shared" si="60"/>
        <v/>
      </c>
      <c r="E594" s="44" t="str">
        <f t="shared" si="62"/>
        <v/>
      </c>
      <c r="F594" s="44" t="str">
        <f t="shared" si="59"/>
        <v/>
      </c>
      <c r="G594" s="44" t="str">
        <f t="shared" si="63"/>
        <v/>
      </c>
    </row>
    <row r="595" spans="2:7">
      <c r="B595" s="138" t="str">
        <f t="shared" si="61"/>
        <v/>
      </c>
      <c r="C595" s="44" t="str">
        <f t="shared" si="58"/>
        <v/>
      </c>
      <c r="D595" s="44" t="str">
        <f t="shared" si="60"/>
        <v/>
      </c>
      <c r="E595" s="44" t="str">
        <f t="shared" si="62"/>
        <v/>
      </c>
      <c r="F595" s="44" t="str">
        <f t="shared" si="59"/>
        <v/>
      </c>
      <c r="G595" s="44" t="str">
        <f t="shared" si="63"/>
        <v/>
      </c>
    </row>
    <row r="596" spans="2:7">
      <c r="B596" s="138" t="str">
        <f t="shared" si="61"/>
        <v/>
      </c>
      <c r="C596" s="44" t="str">
        <f t="shared" si="58"/>
        <v/>
      </c>
      <c r="D596" s="44" t="str">
        <f t="shared" si="60"/>
        <v/>
      </c>
      <c r="E596" s="44" t="str">
        <f t="shared" si="62"/>
        <v/>
      </c>
      <c r="F596" s="44" t="str">
        <f t="shared" si="59"/>
        <v/>
      </c>
      <c r="G596" s="44" t="str">
        <f t="shared" si="63"/>
        <v/>
      </c>
    </row>
    <row r="597" spans="2:7">
      <c r="B597" s="138" t="str">
        <f t="shared" si="61"/>
        <v/>
      </c>
      <c r="C597" s="44" t="str">
        <f t="shared" si="58"/>
        <v/>
      </c>
      <c r="D597" s="44" t="str">
        <f t="shared" si="60"/>
        <v/>
      </c>
      <c r="E597" s="44" t="str">
        <f t="shared" si="62"/>
        <v/>
      </c>
      <c r="F597" s="44" t="str">
        <f t="shared" si="59"/>
        <v/>
      </c>
      <c r="G597" s="44" t="str">
        <f t="shared" si="63"/>
        <v/>
      </c>
    </row>
    <row r="598" spans="2:7">
      <c r="B598" s="138" t="str">
        <f t="shared" si="61"/>
        <v/>
      </c>
      <c r="C598" s="44" t="str">
        <f t="shared" si="58"/>
        <v/>
      </c>
      <c r="D598" s="44" t="str">
        <f t="shared" si="60"/>
        <v/>
      </c>
      <c r="E598" s="44" t="str">
        <f t="shared" si="62"/>
        <v/>
      </c>
      <c r="F598" s="44" t="str">
        <f t="shared" si="59"/>
        <v/>
      </c>
      <c r="G598" s="44" t="str">
        <f t="shared" si="63"/>
        <v/>
      </c>
    </row>
    <row r="599" spans="2:7">
      <c r="B599" s="138" t="str">
        <f t="shared" si="61"/>
        <v/>
      </c>
      <c r="C599" s="44" t="str">
        <f t="shared" si="58"/>
        <v/>
      </c>
      <c r="D599" s="44" t="str">
        <f t="shared" si="60"/>
        <v/>
      </c>
      <c r="E599" s="44" t="str">
        <f t="shared" si="62"/>
        <v/>
      </c>
      <c r="F599" s="44" t="str">
        <f t="shared" si="59"/>
        <v/>
      </c>
      <c r="G599" s="44" t="str">
        <f t="shared" si="63"/>
        <v/>
      </c>
    </row>
    <row r="600" spans="2:7">
      <c r="B600" s="138" t="str">
        <f t="shared" si="61"/>
        <v/>
      </c>
      <c r="C600" s="44" t="str">
        <f t="shared" si="58"/>
        <v/>
      </c>
      <c r="D600" s="44" t="str">
        <f t="shared" si="60"/>
        <v/>
      </c>
      <c r="E600" s="44" t="str">
        <f t="shared" si="62"/>
        <v/>
      </c>
      <c r="F600" s="44" t="str">
        <f t="shared" si="59"/>
        <v/>
      </c>
      <c r="G600" s="44" t="str">
        <f t="shared" si="63"/>
        <v/>
      </c>
    </row>
    <row r="601" spans="2:7">
      <c r="B601" s="138" t="str">
        <f t="shared" si="61"/>
        <v/>
      </c>
      <c r="C601" s="44" t="str">
        <f t="shared" si="58"/>
        <v/>
      </c>
      <c r="D601" s="44" t="str">
        <f t="shared" si="60"/>
        <v/>
      </c>
      <c r="E601" s="44" t="str">
        <f t="shared" si="62"/>
        <v/>
      </c>
      <c r="F601" s="44" t="str">
        <f t="shared" si="59"/>
        <v/>
      </c>
      <c r="G601" s="44" t="str">
        <f t="shared" si="63"/>
        <v/>
      </c>
    </row>
    <row r="602" spans="2:7">
      <c r="B602" s="138" t="str">
        <f t="shared" si="61"/>
        <v/>
      </c>
      <c r="C602" s="44" t="str">
        <f t="shared" si="58"/>
        <v/>
      </c>
      <c r="D602" s="44" t="str">
        <f t="shared" si="60"/>
        <v/>
      </c>
      <c r="E602" s="44" t="str">
        <f t="shared" si="62"/>
        <v/>
      </c>
      <c r="F602" s="44" t="str">
        <f t="shared" si="59"/>
        <v/>
      </c>
      <c r="G602" s="44" t="str">
        <f t="shared" si="63"/>
        <v/>
      </c>
    </row>
    <row r="603" spans="2:7">
      <c r="B603" s="138" t="str">
        <f t="shared" si="61"/>
        <v/>
      </c>
      <c r="C603" s="44" t="str">
        <f t="shared" si="58"/>
        <v/>
      </c>
      <c r="D603" s="44" t="str">
        <f t="shared" si="60"/>
        <v/>
      </c>
      <c r="E603" s="44" t="str">
        <f t="shared" si="62"/>
        <v/>
      </c>
      <c r="F603" s="44" t="str">
        <f t="shared" si="59"/>
        <v/>
      </c>
      <c r="G603" s="44" t="str">
        <f t="shared" si="63"/>
        <v/>
      </c>
    </row>
    <row r="604" spans="2:7">
      <c r="B604" s="138" t="str">
        <f t="shared" si="61"/>
        <v/>
      </c>
      <c r="C604" s="44" t="str">
        <f t="shared" si="58"/>
        <v/>
      </c>
      <c r="D604" s="44" t="str">
        <f t="shared" si="60"/>
        <v/>
      </c>
      <c r="E604" s="44" t="str">
        <f t="shared" si="62"/>
        <v/>
      </c>
      <c r="F604" s="44" t="str">
        <f t="shared" si="59"/>
        <v/>
      </c>
      <c r="G604" s="44" t="str">
        <f t="shared" si="63"/>
        <v/>
      </c>
    </row>
    <row r="605" spans="2:7">
      <c r="B605" s="138" t="str">
        <f t="shared" si="61"/>
        <v/>
      </c>
      <c r="C605" s="44" t="str">
        <f t="shared" si="58"/>
        <v/>
      </c>
      <c r="D605" s="44" t="str">
        <f t="shared" si="60"/>
        <v/>
      </c>
      <c r="E605" s="44" t="str">
        <f t="shared" si="62"/>
        <v/>
      </c>
      <c r="F605" s="44" t="str">
        <f t="shared" si="59"/>
        <v/>
      </c>
      <c r="G605" s="44" t="str">
        <f t="shared" si="63"/>
        <v/>
      </c>
    </row>
    <row r="606" spans="2:7">
      <c r="B606" s="138" t="str">
        <f t="shared" si="61"/>
        <v/>
      </c>
      <c r="C606" s="44" t="str">
        <f t="shared" si="58"/>
        <v/>
      </c>
      <c r="D606" s="44" t="str">
        <f t="shared" si="60"/>
        <v/>
      </c>
      <c r="E606" s="44" t="str">
        <f t="shared" si="62"/>
        <v/>
      </c>
      <c r="F606" s="44" t="str">
        <f t="shared" si="59"/>
        <v/>
      </c>
      <c r="G606" s="44" t="str">
        <f t="shared" si="63"/>
        <v/>
      </c>
    </row>
    <row r="607" spans="2:7">
      <c r="B607" s="138" t="str">
        <f t="shared" si="61"/>
        <v/>
      </c>
      <c r="C607" s="44" t="str">
        <f t="shared" si="58"/>
        <v/>
      </c>
      <c r="D607" s="44" t="str">
        <f t="shared" si="60"/>
        <v/>
      </c>
      <c r="E607" s="44" t="str">
        <f t="shared" si="62"/>
        <v/>
      </c>
      <c r="F607" s="44" t="str">
        <f t="shared" si="59"/>
        <v/>
      </c>
      <c r="G607" s="44" t="str">
        <f t="shared" si="63"/>
        <v/>
      </c>
    </row>
    <row r="608" spans="2:7">
      <c r="B608" s="138" t="str">
        <f t="shared" si="61"/>
        <v/>
      </c>
      <c r="C608" s="44" t="str">
        <f t="shared" si="58"/>
        <v/>
      </c>
      <c r="D608" s="44" t="str">
        <f t="shared" si="60"/>
        <v/>
      </c>
      <c r="E608" s="44" t="str">
        <f t="shared" si="62"/>
        <v/>
      </c>
      <c r="F608" s="44" t="str">
        <f t="shared" si="59"/>
        <v/>
      </c>
      <c r="G608" s="44" t="str">
        <f t="shared" si="63"/>
        <v/>
      </c>
    </row>
    <row r="609" spans="2:7">
      <c r="B609" s="138" t="str">
        <f t="shared" si="61"/>
        <v/>
      </c>
      <c r="C609" s="44" t="str">
        <f t="shared" si="58"/>
        <v/>
      </c>
      <c r="D609" s="44" t="str">
        <f t="shared" si="60"/>
        <v/>
      </c>
      <c r="E609" s="44" t="str">
        <f t="shared" si="62"/>
        <v/>
      </c>
      <c r="F609" s="44" t="str">
        <f t="shared" si="59"/>
        <v/>
      </c>
      <c r="G609" s="44" t="str">
        <f t="shared" si="63"/>
        <v/>
      </c>
    </row>
    <row r="610" spans="2:7">
      <c r="B610" s="138" t="str">
        <f t="shared" si="61"/>
        <v/>
      </c>
      <c r="C610" s="44" t="str">
        <f t="shared" si="58"/>
        <v/>
      </c>
      <c r="D610" s="44" t="str">
        <f t="shared" si="60"/>
        <v/>
      </c>
      <c r="E610" s="44" t="str">
        <f t="shared" si="62"/>
        <v/>
      </c>
      <c r="F610" s="44" t="str">
        <f t="shared" si="59"/>
        <v/>
      </c>
      <c r="G610" s="44" t="str">
        <f t="shared" si="63"/>
        <v/>
      </c>
    </row>
    <row r="611" spans="2:7">
      <c r="B611" s="138" t="str">
        <f t="shared" si="61"/>
        <v/>
      </c>
      <c r="C611" s="44" t="str">
        <f t="shared" si="58"/>
        <v/>
      </c>
      <c r="D611" s="44" t="str">
        <f t="shared" si="60"/>
        <v/>
      </c>
      <c r="E611" s="44" t="str">
        <f t="shared" si="62"/>
        <v/>
      </c>
      <c r="F611" s="44" t="str">
        <f t="shared" si="59"/>
        <v/>
      </c>
      <c r="G611" s="44" t="str">
        <f t="shared" si="63"/>
        <v/>
      </c>
    </row>
    <row r="612" spans="2:7">
      <c r="B612" s="138" t="str">
        <f t="shared" si="61"/>
        <v/>
      </c>
      <c r="C612" s="44" t="str">
        <f t="shared" si="58"/>
        <v/>
      </c>
      <c r="D612" s="44" t="str">
        <f t="shared" si="60"/>
        <v/>
      </c>
      <c r="E612" s="44" t="str">
        <f t="shared" si="62"/>
        <v/>
      </c>
      <c r="F612" s="44" t="str">
        <f t="shared" si="59"/>
        <v/>
      </c>
      <c r="G612" s="44" t="str">
        <f t="shared" si="63"/>
        <v/>
      </c>
    </row>
    <row r="613" spans="2:7">
      <c r="B613" s="138" t="str">
        <f t="shared" si="61"/>
        <v/>
      </c>
      <c r="C613" s="44" t="str">
        <f t="shared" si="58"/>
        <v/>
      </c>
      <c r="D613" s="44" t="str">
        <f t="shared" si="60"/>
        <v/>
      </c>
      <c r="E613" s="44" t="str">
        <f t="shared" si="62"/>
        <v/>
      </c>
      <c r="F613" s="44" t="str">
        <f t="shared" si="59"/>
        <v/>
      </c>
      <c r="G613" s="44" t="str">
        <f t="shared" si="63"/>
        <v/>
      </c>
    </row>
    <row r="614" spans="2:7">
      <c r="B614" s="138" t="str">
        <f t="shared" si="61"/>
        <v/>
      </c>
      <c r="C614" s="44" t="str">
        <f t="shared" si="58"/>
        <v/>
      </c>
      <c r="D614" s="44" t="str">
        <f t="shared" si="60"/>
        <v/>
      </c>
      <c r="E614" s="44" t="str">
        <f t="shared" si="62"/>
        <v/>
      </c>
      <c r="F614" s="44" t="str">
        <f t="shared" si="59"/>
        <v/>
      </c>
      <c r="G614" s="44" t="str">
        <f t="shared" si="63"/>
        <v/>
      </c>
    </row>
  </sheetData>
  <mergeCells count="10">
    <mergeCell ref="B8:C8"/>
    <mergeCell ref="O6:P7"/>
    <mergeCell ref="O5:P5"/>
    <mergeCell ref="B4:C4"/>
    <mergeCell ref="B5:C5"/>
    <mergeCell ref="B6:C6"/>
    <mergeCell ref="B7:C7"/>
    <mergeCell ref="I4:J4"/>
    <mergeCell ref="I5:J5"/>
    <mergeCell ref="I6:J6"/>
  </mergeCells>
  <conditionalFormatting sqref="O6">
    <cfRule type="expression" dxfId="3" priority="4">
      <formula>O6&lt;&gt;"Ok"</formula>
    </cfRule>
    <cfRule type="expression" dxfId="2" priority="5">
      <formula>O6="Ok"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Distribución viviendas</vt:lpstr>
      <vt:lpstr>Pagos</vt:lpstr>
      <vt:lpstr>Simulación préstamo</vt:lpstr>
    </vt:vector>
  </TitlesOfParts>
  <Company>PricewaterhouseCoopers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EIKR</dc:creator>
  <cp:lastModifiedBy>Erica Relloso Ortega</cp:lastModifiedBy>
  <dcterms:created xsi:type="dcterms:W3CDTF">2012-07-29T20:30:49Z</dcterms:created>
  <dcterms:modified xsi:type="dcterms:W3CDTF">2012-08-03T21:34:48Z</dcterms:modified>
</cp:coreProperties>
</file>