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835" activeTab="0"/>
  </bookViews>
  <sheets>
    <sheet name="préstamo" sheetId="1" r:id="rId1"/>
  </sheets>
  <definedNames>
    <definedName name="__123Graph_C" hidden="1">'préstamo'!$D$19:$D$192</definedName>
    <definedName name="__123Graph_E" hidden="1">'préstamo'!$E$19:$E$192</definedName>
    <definedName name="__123Graph_F" hidden="1">'préstamo'!$F$19:$F$192</definedName>
    <definedName name="_Fill" hidden="1">'préstamo'!$D$12:$D$420</definedName>
    <definedName name="_xlnm.Print_Area" localSheetId="0">'préstamo'!$A$1:$I$432</definedName>
    <definedName name="Imprimir_títulos_IM" localSheetId="0">'préstamo'!$5:$11</definedName>
    <definedName name="_xlnm.Print_Titles" localSheetId="0">'préstamo'!$5:$11</definedName>
  </definedNames>
  <calcPr fullCalcOnLoad="1"/>
</workbook>
</file>

<file path=xl/comments1.xml><?xml version="1.0" encoding="utf-8"?>
<comments xmlns="http://schemas.openxmlformats.org/spreadsheetml/2006/main">
  <authors>
    <author>eiv</author>
  </authors>
  <commentList>
    <comment ref="C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A1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5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5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5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5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5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5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5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5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5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5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6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6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6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6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6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6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6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6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6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6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7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7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7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7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7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7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7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7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7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7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8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8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8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8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8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8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8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8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8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8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9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9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9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9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9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9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9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9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9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9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0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0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0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0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0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0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0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0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0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0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1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1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1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1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1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1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1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1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1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1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2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2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2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2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2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2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2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2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2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2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3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3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3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3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3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3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3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3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3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3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4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4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4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4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4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4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4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4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4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4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5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5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5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5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5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5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5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5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5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5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6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6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6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6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6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6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6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6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6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6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7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7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7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7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7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7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7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7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7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7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8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8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8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8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8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8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8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8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8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8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9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9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9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9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9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9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9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9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9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19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0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0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0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0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0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0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0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0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0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0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1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1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1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1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1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1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1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1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1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1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2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2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2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2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2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2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2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2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2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2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3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3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3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3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3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3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3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3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3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3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4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4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4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4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4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4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4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4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4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4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5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5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5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5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5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5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5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5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5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5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6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6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6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6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6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6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6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6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6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6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7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7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7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7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7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7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7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7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7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7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8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8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8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8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8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8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8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8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8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8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9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9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9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9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9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9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9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9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9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29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0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0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0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0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0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0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0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0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0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0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1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1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1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1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1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1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1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1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1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1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2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2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2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2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2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2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2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2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2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2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3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3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3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3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3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3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3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3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3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3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4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4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4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4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4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4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4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4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4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4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5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5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5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5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5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5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5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5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5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5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6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6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6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6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6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6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6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6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6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6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7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7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7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7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7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7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7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7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7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7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8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8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8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8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8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8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8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8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8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8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9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9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9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9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9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9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9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9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9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39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0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0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0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0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0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0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0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0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0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0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1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1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1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1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1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1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1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1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1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1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2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C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1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2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3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A42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2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2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2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2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2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2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2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2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3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3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A43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C4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C4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List>
</comments>
</file>

<file path=xl/sharedStrings.xml><?xml version="1.0" encoding="utf-8"?>
<sst xmlns="http://schemas.openxmlformats.org/spreadsheetml/2006/main" count="25" uniqueCount="24">
  <si>
    <t>tipo de</t>
  </si>
  <si>
    <t xml:space="preserve">importe a </t>
  </si>
  <si>
    <t>mensualidad o</t>
  </si>
  <si>
    <t>intereses del</t>
  </si>
  <si>
    <t>cuota</t>
  </si>
  <si>
    <t>anticipar</t>
  </si>
  <si>
    <t>actual</t>
  </si>
  <si>
    <t>pendientes</t>
  </si>
  <si>
    <t>opcion</t>
  </si>
  <si>
    <t>vivo</t>
  </si>
  <si>
    <t>reducir</t>
  </si>
  <si>
    <t>período</t>
  </si>
  <si>
    <t>amortización</t>
  </si>
  <si>
    <t>años de vida del préstamo</t>
  </si>
  <si>
    <t>importe inicial del préstamo</t>
  </si>
  <si>
    <t>tipo de interés nominal anual inicial en tanto por ciento</t>
  </si>
  <si>
    <t>interés</t>
  </si>
  <si>
    <t>períodos</t>
  </si>
  <si>
    <t>préstamo</t>
  </si>
  <si>
    <t>pago periódico</t>
  </si>
  <si>
    <t>número de pagos periódicos al año</t>
  </si>
  <si>
    <t>Las celdas sombreadas contienen fórmulas, no cumplimentar.</t>
  </si>
  <si>
    <t>total intereses</t>
  </si>
  <si>
    <t>Cambiar sólo las celdas en rojo.</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</si>
</sst>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_);\(#,##0.000\)"/>
    <numFmt numFmtId="181" formatCode="#,##0.00000_);\(#,##0.00000\)"/>
  </numFmts>
  <fonts count="19">
    <font>
      <sz val="12"/>
      <name val="Arial MT"/>
      <family val="0"/>
    </font>
    <font>
      <sz val="10"/>
      <name val="Arial"/>
      <family val="0"/>
    </font>
    <font>
      <sz val="10"/>
      <name val="Tahoma"/>
      <family val="0"/>
    </font>
    <font>
      <sz val="12"/>
      <color indexed="9"/>
      <name val="Arial"/>
      <family val="2"/>
    </font>
    <font>
      <sz val="12"/>
      <name val="Arial"/>
      <family val="2"/>
    </font>
    <font>
      <b/>
      <sz val="9"/>
      <color indexed="18"/>
      <name val="Arial"/>
      <family val="2"/>
    </font>
    <font>
      <b/>
      <sz val="12"/>
      <name val="Arial"/>
      <family val="2"/>
    </font>
    <font>
      <b/>
      <sz val="10"/>
      <name val="Arial"/>
      <family val="2"/>
    </font>
    <font>
      <sz val="8"/>
      <name val="Arial"/>
      <family val="2"/>
    </font>
    <font>
      <sz val="12"/>
      <color indexed="12"/>
      <name val="Arial"/>
      <family val="2"/>
    </font>
    <font>
      <b/>
      <sz val="12"/>
      <color indexed="12"/>
      <name val="Arial"/>
      <family val="2"/>
    </font>
    <font>
      <b/>
      <sz val="10"/>
      <color indexed="9"/>
      <name val="Arial"/>
      <family val="2"/>
    </font>
    <font>
      <sz val="10"/>
      <color indexed="18"/>
      <name val="Arial"/>
      <family val="2"/>
    </font>
    <font>
      <u val="single"/>
      <sz val="12"/>
      <color indexed="12"/>
      <name val="Arial MT"/>
      <family val="0"/>
    </font>
    <font>
      <u val="single"/>
      <sz val="12"/>
      <color indexed="36"/>
      <name val="Arial MT"/>
      <family val="0"/>
    </font>
    <font>
      <b/>
      <sz val="8"/>
      <name val="Arial"/>
      <family val="2"/>
    </font>
    <font>
      <b/>
      <sz val="12"/>
      <color indexed="10"/>
      <name val="Arial"/>
      <family val="2"/>
    </font>
    <font>
      <b/>
      <sz val="8"/>
      <color indexed="10"/>
      <name val="Arial"/>
      <family val="2"/>
    </font>
    <font>
      <b/>
      <sz val="8"/>
      <name val="Arial MT"/>
      <family val="2"/>
    </font>
  </fonts>
  <fills count="7">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s>
  <borders count="32">
    <border>
      <left/>
      <right/>
      <top/>
      <bottom/>
      <diagonal/>
    </border>
    <border>
      <left style="thin">
        <color indexed="8"/>
      </left>
      <right>
        <color indexed="63"/>
      </right>
      <top>
        <color indexed="63"/>
      </top>
      <bottom>
        <color indexed="63"/>
      </bottom>
    </border>
    <border>
      <left style="thick"/>
      <right>
        <color indexed="63"/>
      </right>
      <top>
        <color indexed="63"/>
      </top>
      <bottom>
        <color indexed="63"/>
      </bottom>
    </border>
    <border>
      <left style="thick"/>
      <right style="thin"/>
      <top style="thick"/>
      <bottom style="thin"/>
    </border>
    <border>
      <left style="thin"/>
      <right style="thin"/>
      <top style="thick"/>
      <bottom style="thin"/>
    </border>
    <border>
      <left style="thick"/>
      <right style="thin"/>
      <top style="thin"/>
      <bottom style="thin"/>
    </border>
    <border>
      <left style="thin"/>
      <right style="thin"/>
      <top style="thin"/>
      <bottom style="thin"/>
    </border>
    <border>
      <left style="thick"/>
      <right style="thin"/>
      <top style="thin"/>
      <bottom style="thick"/>
    </border>
    <border>
      <left style="thin"/>
      <right style="thin"/>
      <top style="thin"/>
      <bottom style="thick"/>
    </border>
    <border>
      <left style="thin">
        <color indexed="8"/>
      </left>
      <right>
        <color indexed="63"/>
      </right>
      <top style="thick">
        <color indexed="8"/>
      </top>
      <bottom>
        <color indexed="63"/>
      </bottom>
    </border>
    <border>
      <left style="thin">
        <color indexed="8"/>
      </left>
      <right>
        <color indexed="63"/>
      </right>
      <top>
        <color indexed="63"/>
      </top>
      <bottom style="thick">
        <color indexed="8"/>
      </bottom>
    </border>
    <border>
      <left>
        <color indexed="63"/>
      </left>
      <right>
        <color indexed="63"/>
      </right>
      <top style="thick">
        <color indexed="8"/>
      </top>
      <bottom>
        <color indexed="63"/>
      </bottom>
    </border>
    <border>
      <left>
        <color indexed="63"/>
      </left>
      <right>
        <color indexed="63"/>
      </right>
      <top>
        <color indexed="63"/>
      </top>
      <bottom style="thick">
        <color indexed="8"/>
      </bottom>
    </border>
    <border>
      <left>
        <color indexed="63"/>
      </left>
      <right style="thick"/>
      <top>
        <color indexed="63"/>
      </top>
      <bottom>
        <color indexed="63"/>
      </bottom>
    </border>
    <border>
      <left>
        <color indexed="63"/>
      </left>
      <right style="thick">
        <color indexed="8"/>
      </right>
      <top style="thick">
        <color indexed="8"/>
      </top>
      <bottom>
        <color indexed="63"/>
      </bottom>
    </border>
    <border>
      <left>
        <color indexed="63"/>
      </left>
      <right style="thick">
        <color indexed="8"/>
      </right>
      <top>
        <color indexed="63"/>
      </top>
      <bottom>
        <color indexed="63"/>
      </bottom>
    </border>
    <border>
      <left>
        <color indexed="63"/>
      </left>
      <right style="thick">
        <color indexed="8"/>
      </right>
      <top>
        <color indexed="63"/>
      </top>
      <bottom style="thick">
        <color indexed="8"/>
      </bottom>
    </border>
    <border>
      <left style="thin"/>
      <right style="thick"/>
      <top style="thick"/>
      <bottom style="thin"/>
    </border>
    <border>
      <left style="thin"/>
      <right style="thick"/>
      <top style="thin"/>
      <bottom style="thin"/>
    </border>
    <border>
      <left style="thin"/>
      <right style="thick"/>
      <top style="thin"/>
      <bottom style="thick"/>
    </border>
    <border>
      <left style="thick"/>
      <right style="thin">
        <color indexed="8"/>
      </right>
      <top style="thin">
        <color indexed="8"/>
      </top>
      <bottom>
        <color indexed="63"/>
      </bottom>
    </border>
    <border>
      <left style="thin">
        <color indexed="8"/>
      </left>
      <right style="thin">
        <color indexed="8"/>
      </right>
      <top style="thin">
        <color indexed="8"/>
      </top>
      <bottom>
        <color indexed="63"/>
      </bottom>
    </border>
    <border>
      <left style="thick"/>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ck"/>
      <top>
        <color indexed="63"/>
      </top>
      <bottom>
        <color indexed="63"/>
      </bottom>
    </border>
    <border>
      <left style="thick">
        <color indexed="8"/>
      </left>
      <right style="thin">
        <color indexed="8"/>
      </right>
      <top style="thick">
        <color indexed="8"/>
      </top>
      <bottom>
        <color indexed="63"/>
      </bottom>
    </border>
    <border>
      <left style="thick">
        <color indexed="8"/>
      </left>
      <right style="thin">
        <color indexed="8"/>
      </right>
      <top>
        <color indexed="63"/>
      </top>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ck"/>
      <right style="thin">
        <color indexed="8"/>
      </right>
      <top style="medium"/>
      <bottom style="medium"/>
    </border>
    <border>
      <left style="thick"/>
      <right style="medium"/>
      <top style="medium"/>
      <bottom style="medium"/>
    </border>
    <border>
      <left style="thick">
        <color indexed="8"/>
      </left>
      <right style="thin">
        <color indexed="8"/>
      </right>
      <top>
        <color indexed="63"/>
      </top>
      <bottom style="thick">
        <color indexed="8"/>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cellStyleXfs>
  <cellXfs count="81">
    <xf numFmtId="37" fontId="0" fillId="0" borderId="0" xfId="0" applyAlignment="1">
      <alignment/>
    </xf>
    <xf numFmtId="37" fontId="4" fillId="0" borderId="0" xfId="0" applyFont="1" applyAlignment="1">
      <alignment/>
    </xf>
    <xf numFmtId="181" fontId="4" fillId="0" borderId="0" xfId="0" applyNumberFormat="1" applyFont="1" applyAlignment="1" applyProtection="1">
      <alignment/>
      <protection/>
    </xf>
    <xf numFmtId="37" fontId="4" fillId="2" borderId="0" xfId="0" applyFont="1" applyFill="1" applyAlignment="1">
      <alignment/>
    </xf>
    <xf numFmtId="37" fontId="6" fillId="2" borderId="0" xfId="0" applyFont="1" applyFill="1" applyBorder="1" applyAlignment="1" applyProtection="1">
      <alignment/>
      <protection locked="0"/>
    </xf>
    <xf numFmtId="37" fontId="7" fillId="2" borderId="0" xfId="0" applyFont="1" applyFill="1" applyBorder="1" applyAlignment="1">
      <alignment/>
    </xf>
    <xf numFmtId="181" fontId="4" fillId="2" borderId="0" xfId="0" applyNumberFormat="1" applyFont="1" applyFill="1" applyAlignment="1" applyProtection="1">
      <alignment/>
      <protection/>
    </xf>
    <xf numFmtId="37" fontId="8" fillId="0" borderId="0" xfId="0" applyFont="1" applyAlignment="1">
      <alignment/>
    </xf>
    <xf numFmtId="37" fontId="11" fillId="3" borderId="1" xfId="0" applyFont="1" applyFill="1" applyBorder="1" applyAlignment="1">
      <alignment/>
    </xf>
    <xf numFmtId="37" fontId="5" fillId="0" borderId="2" xfId="0" applyFont="1" applyBorder="1" applyAlignment="1">
      <alignment/>
    </xf>
    <xf numFmtId="37" fontId="4" fillId="0" borderId="0" xfId="0" applyFont="1" applyBorder="1" applyAlignment="1">
      <alignment/>
    </xf>
    <xf numFmtId="37" fontId="4" fillId="0" borderId="2" xfId="0" applyFont="1" applyBorder="1" applyAlignment="1">
      <alignment/>
    </xf>
    <xf numFmtId="37" fontId="4" fillId="2" borderId="2" xfId="0" applyFont="1" applyFill="1" applyBorder="1" applyAlignment="1">
      <alignment/>
    </xf>
    <xf numFmtId="37" fontId="3" fillId="2" borderId="0" xfId="0" applyFont="1" applyFill="1" applyBorder="1" applyAlignment="1">
      <alignment/>
    </xf>
    <xf numFmtId="37" fontId="11" fillId="2" borderId="0" xfId="0" applyFont="1" applyFill="1" applyBorder="1" applyAlignment="1">
      <alignment/>
    </xf>
    <xf numFmtId="39" fontId="9" fillId="2" borderId="3" xfId="0" applyNumberFormat="1" applyFont="1" applyFill="1" applyBorder="1" applyAlignment="1" applyProtection="1">
      <alignment/>
      <protection locked="0"/>
    </xf>
    <xf numFmtId="37" fontId="9" fillId="2" borderId="4" xfId="0" applyFont="1" applyFill="1" applyBorder="1" applyAlignment="1" applyProtection="1">
      <alignment/>
      <protection locked="0"/>
    </xf>
    <xf numFmtId="37" fontId="9" fillId="2" borderId="4" xfId="0" applyFont="1" applyFill="1" applyBorder="1" applyAlignment="1">
      <alignment/>
    </xf>
    <xf numFmtId="39" fontId="9" fillId="2" borderId="5" xfId="0" applyNumberFormat="1" applyFont="1" applyFill="1" applyBorder="1" applyAlignment="1" applyProtection="1">
      <alignment/>
      <protection locked="0"/>
    </xf>
    <xf numFmtId="37" fontId="9" fillId="2" borderId="6" xfId="0" applyFont="1" applyFill="1" applyBorder="1" applyAlignment="1" applyProtection="1">
      <alignment/>
      <protection locked="0"/>
    </xf>
    <xf numFmtId="37" fontId="9" fillId="2" borderId="6" xfId="0" applyFont="1" applyFill="1" applyBorder="1" applyAlignment="1">
      <alignment/>
    </xf>
    <xf numFmtId="37" fontId="10" fillId="2" borderId="6" xfId="0" applyFont="1" applyFill="1" applyBorder="1" applyAlignment="1" applyProtection="1">
      <alignment/>
      <protection locked="0"/>
    </xf>
    <xf numFmtId="39" fontId="9" fillId="2" borderId="7" xfId="0" applyNumberFormat="1" applyFont="1" applyFill="1" applyBorder="1" applyAlignment="1" applyProtection="1">
      <alignment/>
      <protection locked="0"/>
    </xf>
    <xf numFmtId="37" fontId="9" fillId="2" borderId="8" xfId="0" applyFont="1" applyFill="1" applyBorder="1" applyAlignment="1" applyProtection="1">
      <alignment/>
      <protection locked="0"/>
    </xf>
    <xf numFmtId="37" fontId="9" fillId="2" borderId="8" xfId="0" applyFont="1" applyFill="1" applyBorder="1" applyAlignment="1">
      <alignment/>
    </xf>
    <xf numFmtId="37" fontId="4" fillId="4" borderId="4" xfId="0" applyFont="1" applyFill="1" applyBorder="1" applyAlignment="1" applyProtection="1">
      <alignment/>
      <protection hidden="1"/>
    </xf>
    <xf numFmtId="37" fontId="4" fillId="4" borderId="6" xfId="0" applyFont="1" applyFill="1" applyBorder="1" applyAlignment="1" applyProtection="1">
      <alignment/>
      <protection hidden="1"/>
    </xf>
    <xf numFmtId="37" fontId="4" fillId="4" borderId="6" xfId="0" applyNumberFormat="1" applyFont="1" applyFill="1" applyBorder="1" applyAlignment="1" applyProtection="1">
      <alignment/>
      <protection hidden="1"/>
    </xf>
    <xf numFmtId="37" fontId="4" fillId="4" borderId="8" xfId="0" applyFont="1" applyFill="1" applyBorder="1" applyAlignment="1" applyProtection="1">
      <alignment/>
      <protection hidden="1"/>
    </xf>
    <xf numFmtId="37" fontId="4" fillId="4" borderId="8" xfId="0" applyNumberFormat="1" applyFont="1" applyFill="1" applyBorder="1" applyAlignment="1" applyProtection="1">
      <alignment/>
      <protection hidden="1"/>
    </xf>
    <xf numFmtId="37" fontId="11" fillId="3" borderId="9" xfId="0" applyFont="1" applyFill="1" applyBorder="1" applyAlignment="1">
      <alignment/>
    </xf>
    <xf numFmtId="37" fontId="11" fillId="3" borderId="10" xfId="0" applyFont="1" applyFill="1" applyBorder="1" applyAlignment="1">
      <alignment/>
    </xf>
    <xf numFmtId="37" fontId="4" fillId="0" borderId="0" xfId="0" applyFont="1" applyBorder="1" applyAlignment="1" applyProtection="1">
      <alignment/>
      <protection hidden="1"/>
    </xf>
    <xf numFmtId="37" fontId="3" fillId="3" borderId="11" xfId="0" applyFont="1" applyFill="1" applyBorder="1" applyAlignment="1" applyProtection="1">
      <alignment/>
      <protection hidden="1"/>
    </xf>
    <xf numFmtId="37" fontId="3" fillId="3" borderId="0" xfId="0" applyFont="1" applyFill="1" applyBorder="1" applyAlignment="1" applyProtection="1">
      <alignment/>
      <protection hidden="1"/>
    </xf>
    <xf numFmtId="37" fontId="3" fillId="3" borderId="12" xfId="0" applyFont="1" applyFill="1" applyBorder="1" applyAlignment="1" applyProtection="1">
      <alignment/>
      <protection hidden="1"/>
    </xf>
    <xf numFmtId="37" fontId="4" fillId="2" borderId="0" xfId="0" applyFont="1" applyFill="1" applyBorder="1" applyAlignment="1" applyProtection="1">
      <alignment/>
      <protection hidden="1"/>
    </xf>
    <xf numFmtId="37" fontId="11" fillId="2" borderId="0" xfId="0" applyFont="1" applyFill="1" applyBorder="1" applyAlignment="1" applyProtection="1">
      <alignment/>
      <protection hidden="1"/>
    </xf>
    <xf numFmtId="37" fontId="4" fillId="0" borderId="0" xfId="0" applyFont="1" applyAlignment="1" applyProtection="1">
      <alignment/>
      <protection hidden="1"/>
    </xf>
    <xf numFmtId="4" fontId="4" fillId="0" borderId="0" xfId="0" applyNumberFormat="1" applyFont="1" applyBorder="1" applyAlignment="1" applyProtection="1">
      <alignment/>
      <protection hidden="1"/>
    </xf>
    <xf numFmtId="4" fontId="4" fillId="0" borderId="13" xfId="0" applyNumberFormat="1" applyFont="1" applyBorder="1" applyAlignment="1" applyProtection="1">
      <alignment/>
      <protection hidden="1"/>
    </xf>
    <xf numFmtId="4" fontId="3" fillId="3" borderId="11" xfId="0" applyNumberFormat="1" applyFont="1" applyFill="1" applyBorder="1" applyAlignment="1" applyProtection="1">
      <alignment/>
      <protection hidden="1"/>
    </xf>
    <xf numFmtId="4" fontId="3" fillId="3" borderId="14" xfId="0" applyNumberFormat="1" applyFont="1" applyFill="1" applyBorder="1" applyAlignment="1" applyProtection="1">
      <alignment/>
      <protection hidden="1"/>
    </xf>
    <xf numFmtId="4" fontId="3" fillId="3" borderId="0" xfId="0" applyNumberFormat="1" applyFont="1" applyFill="1" applyBorder="1" applyAlignment="1" applyProtection="1">
      <alignment/>
      <protection hidden="1"/>
    </xf>
    <xf numFmtId="4" fontId="3" fillId="3" borderId="15" xfId="0" applyNumberFormat="1" applyFont="1" applyFill="1" applyBorder="1" applyAlignment="1" applyProtection="1">
      <alignment/>
      <protection hidden="1"/>
    </xf>
    <xf numFmtId="4" fontId="3" fillId="3" borderId="12" xfId="0" applyNumberFormat="1" applyFont="1" applyFill="1" applyBorder="1" applyAlignment="1" applyProtection="1">
      <alignment/>
      <protection hidden="1"/>
    </xf>
    <xf numFmtId="4" fontId="3" fillId="3" borderId="16" xfId="0" applyNumberFormat="1" applyFont="1" applyFill="1" applyBorder="1" applyAlignment="1" applyProtection="1">
      <alignment/>
      <protection hidden="1"/>
    </xf>
    <xf numFmtId="4" fontId="4" fillId="2" borderId="0" xfId="0" applyNumberFormat="1" applyFont="1" applyFill="1" applyBorder="1" applyAlignment="1" applyProtection="1">
      <alignment/>
      <protection hidden="1"/>
    </xf>
    <xf numFmtId="4" fontId="4" fillId="2" borderId="13" xfId="0" applyNumberFormat="1" applyFont="1" applyFill="1" applyBorder="1" applyAlignment="1" applyProtection="1">
      <alignment/>
      <protection hidden="1"/>
    </xf>
    <xf numFmtId="4" fontId="11" fillId="2" borderId="0" xfId="0" applyNumberFormat="1" applyFont="1" applyFill="1" applyBorder="1" applyAlignment="1" applyProtection="1">
      <alignment/>
      <protection hidden="1"/>
    </xf>
    <xf numFmtId="4" fontId="4" fillId="4" borderId="4" xfId="0" applyNumberFormat="1" applyFont="1" applyFill="1" applyBorder="1" applyAlignment="1" applyProtection="1">
      <alignment/>
      <protection hidden="1"/>
    </xf>
    <xf numFmtId="4" fontId="4" fillId="4" borderId="17" xfId="0" applyNumberFormat="1" applyFont="1" applyFill="1" applyBorder="1" applyAlignment="1" applyProtection="1">
      <alignment/>
      <protection hidden="1"/>
    </xf>
    <xf numFmtId="4" fontId="4" fillId="4" borderId="6" xfId="0" applyNumberFormat="1" applyFont="1" applyFill="1" applyBorder="1" applyAlignment="1" applyProtection="1">
      <alignment/>
      <protection hidden="1"/>
    </xf>
    <xf numFmtId="4" fontId="4" fillId="4" borderId="18" xfId="0" applyNumberFormat="1" applyFont="1" applyFill="1" applyBorder="1" applyAlignment="1" applyProtection="1">
      <alignment/>
      <protection hidden="1"/>
    </xf>
    <xf numFmtId="4" fontId="4" fillId="4" borderId="8" xfId="0" applyNumberFormat="1" applyFont="1" applyFill="1" applyBorder="1" applyAlignment="1" applyProtection="1">
      <alignment/>
      <protection hidden="1"/>
    </xf>
    <xf numFmtId="4" fontId="4" fillId="4" borderId="19" xfId="0" applyNumberFormat="1" applyFont="1" applyFill="1" applyBorder="1" applyAlignment="1" applyProtection="1">
      <alignment/>
      <protection hidden="1"/>
    </xf>
    <xf numFmtId="4" fontId="4" fillId="0" borderId="0" xfId="0" applyNumberFormat="1" applyFont="1" applyAlignment="1" applyProtection="1">
      <alignment/>
      <protection hidden="1"/>
    </xf>
    <xf numFmtId="37" fontId="15" fillId="5" borderId="20" xfId="0" applyFont="1" applyFill="1" applyBorder="1" applyAlignment="1">
      <alignment horizontal="centerContinuous" wrapText="1"/>
    </xf>
    <xf numFmtId="37" fontId="15" fillId="5" borderId="21" xfId="0" applyFont="1" applyFill="1" applyBorder="1" applyAlignment="1">
      <alignment horizontal="centerContinuous" wrapText="1"/>
    </xf>
    <xf numFmtId="37" fontId="15" fillId="5" borderId="21" xfId="0" applyFont="1" applyFill="1" applyBorder="1" applyAlignment="1" applyProtection="1">
      <alignment horizontal="centerContinuous" wrapText="1"/>
      <protection hidden="1"/>
    </xf>
    <xf numFmtId="4" fontId="15" fillId="5" borderId="21" xfId="0" applyNumberFormat="1" applyFont="1" applyFill="1" applyBorder="1" applyAlignment="1" applyProtection="1">
      <alignment horizontal="centerContinuous" wrapText="1"/>
      <protection hidden="1"/>
    </xf>
    <xf numFmtId="37" fontId="15" fillId="5" borderId="22" xfId="0" applyFont="1" applyFill="1" applyBorder="1" applyAlignment="1">
      <alignment horizontal="centerContinuous" wrapText="1"/>
    </xf>
    <xf numFmtId="37" fontId="15" fillId="5" borderId="23" xfId="0" applyFont="1" applyFill="1" applyBorder="1" applyAlignment="1">
      <alignment horizontal="center" wrapText="1"/>
    </xf>
    <xf numFmtId="37" fontId="15" fillId="5" borderId="23" xfId="0" applyFont="1" applyFill="1" applyBorder="1" applyAlignment="1">
      <alignment horizontal="centerContinuous" wrapText="1"/>
    </xf>
    <xf numFmtId="37" fontId="15" fillId="5" borderId="23" xfId="0" applyFont="1" applyFill="1" applyBorder="1" applyAlignment="1" applyProtection="1">
      <alignment horizontal="centerContinuous" wrapText="1"/>
      <protection hidden="1"/>
    </xf>
    <xf numFmtId="4" fontId="15" fillId="5" borderId="23" xfId="0" applyNumberFormat="1" applyFont="1" applyFill="1" applyBorder="1" applyAlignment="1" applyProtection="1">
      <alignment horizontal="centerContinuous" wrapText="1"/>
      <protection hidden="1"/>
    </xf>
    <xf numFmtId="4" fontId="15" fillId="5" borderId="24" xfId="0" applyNumberFormat="1" applyFont="1" applyFill="1" applyBorder="1" applyAlignment="1" applyProtection="1">
      <alignment horizontal="centerContinuous" wrapText="1"/>
      <protection hidden="1"/>
    </xf>
    <xf numFmtId="4" fontId="16" fillId="0" borderId="13" xfId="0" applyNumberFormat="1" applyFont="1" applyBorder="1" applyAlignment="1" applyProtection="1">
      <alignment horizontal="left"/>
      <protection hidden="1"/>
    </xf>
    <xf numFmtId="37" fontId="16" fillId="2" borderId="25" xfId="0" applyFont="1" applyFill="1" applyBorder="1" applyAlignment="1" applyProtection="1">
      <alignment/>
      <protection locked="0"/>
    </xf>
    <xf numFmtId="39" fontId="16" fillId="2" borderId="26" xfId="0" applyNumberFormat="1" applyFont="1" applyFill="1" applyBorder="1" applyAlignment="1" applyProtection="1">
      <alignment/>
      <protection locked="0"/>
    </xf>
    <xf numFmtId="37" fontId="16" fillId="2" borderId="26" xfId="0" applyFont="1" applyFill="1" applyBorder="1" applyAlignment="1" applyProtection="1">
      <alignment/>
      <protection locked="0"/>
    </xf>
    <xf numFmtId="37" fontId="15" fillId="5" borderId="27" xfId="0" applyFont="1" applyFill="1" applyBorder="1" applyAlignment="1">
      <alignment horizontal="centerContinuous" wrapText="1"/>
    </xf>
    <xf numFmtId="37" fontId="15" fillId="5" borderId="28" xfId="0" applyFont="1" applyFill="1" applyBorder="1" applyAlignment="1">
      <alignment horizontal="centerContinuous" wrapText="1"/>
    </xf>
    <xf numFmtId="37" fontId="15" fillId="5" borderId="29" xfId="0" applyFont="1" applyFill="1" applyBorder="1" applyAlignment="1">
      <alignment horizontal="centerContinuous" wrapText="1"/>
    </xf>
    <xf numFmtId="37" fontId="15" fillId="5" borderId="30" xfId="0" applyFont="1" applyFill="1" applyBorder="1" applyAlignment="1">
      <alignment horizontal="centerContinuous" wrapText="1"/>
    </xf>
    <xf numFmtId="4" fontId="15" fillId="5" borderId="6" xfId="0" applyNumberFormat="1" applyFont="1" applyFill="1" applyBorder="1" applyAlignment="1" applyProtection="1">
      <alignment horizontal="centerContinuous" wrapText="1"/>
      <protection hidden="1"/>
    </xf>
    <xf numFmtId="4" fontId="15" fillId="0" borderId="6" xfId="0" applyNumberFormat="1" applyFont="1" applyBorder="1" applyAlignment="1" applyProtection="1">
      <alignment horizontal="center"/>
      <protection hidden="1"/>
    </xf>
    <xf numFmtId="37" fontId="17" fillId="6" borderId="29" xfId="0" applyFont="1" applyFill="1" applyBorder="1" applyAlignment="1">
      <alignment horizontal="centerContinuous" wrapText="1"/>
    </xf>
    <xf numFmtId="37" fontId="17" fillId="6" borderId="28" xfId="0" applyFont="1" applyFill="1" applyBorder="1" applyAlignment="1">
      <alignment horizontal="centerContinuous" wrapText="1"/>
    </xf>
    <xf numFmtId="37" fontId="16" fillId="2" borderId="31" xfId="0" applyFont="1" applyFill="1" applyBorder="1" applyAlignment="1" applyProtection="1">
      <alignment/>
      <protection locked="0"/>
    </xf>
    <xf numFmtId="37" fontId="4" fillId="0" borderId="0" xfId="0" applyFont="1" applyFill="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Y432"/>
  <sheetViews>
    <sheetView showGridLines="0" tabSelected="1" workbookViewId="0" topLeftCell="A1">
      <selection activeCell="J6" sqref="J6"/>
    </sheetView>
  </sheetViews>
  <sheetFormatPr defaultColWidth="9.6640625" defaultRowHeight="15"/>
  <cols>
    <col min="1" max="1" width="8.10546875" style="1" customWidth="1"/>
    <col min="2" max="2" width="10.4453125" style="1" customWidth="1"/>
    <col min="3" max="3" width="5.6640625" style="1" customWidth="1"/>
    <col min="4" max="4" width="6.77734375" style="38" customWidth="1"/>
    <col min="5" max="5" width="8.88671875" style="38" customWidth="1"/>
    <col min="6" max="6" width="10.77734375" style="56" customWidth="1"/>
    <col min="7" max="7" width="8.77734375" style="56" customWidth="1"/>
    <col min="8" max="8" width="8.21484375" style="56" bestFit="1" customWidth="1"/>
    <col min="9" max="9" width="9.77734375" style="56" customWidth="1"/>
    <col min="10" max="10" width="15.88671875" style="1" bestFit="1" customWidth="1"/>
    <col min="11" max="11" width="11.3359375" style="1" bestFit="1" customWidth="1"/>
    <col min="12" max="16384" width="9.6640625" style="1" customWidth="1"/>
  </cols>
  <sheetData>
    <row r="1" spans="1:9" ht="15.75" thickBot="1">
      <c r="A1" s="9"/>
      <c r="B1" s="10"/>
      <c r="C1" s="10"/>
      <c r="D1" s="32"/>
      <c r="E1" s="32"/>
      <c r="F1" s="39"/>
      <c r="G1" s="39"/>
      <c r="H1" s="39"/>
      <c r="I1" s="40"/>
    </row>
    <row r="2" spans="1:9" ht="16.5" thickBot="1">
      <c r="A2" s="11"/>
      <c r="B2" s="71" t="s">
        <v>21</v>
      </c>
      <c r="C2" s="72"/>
      <c r="D2" s="73"/>
      <c r="E2" s="72"/>
      <c r="F2" s="73"/>
      <c r="G2" s="72"/>
      <c r="H2" s="74"/>
      <c r="I2" s="67"/>
    </row>
    <row r="3" spans="1:9" ht="15.75" thickBot="1">
      <c r="A3" s="11"/>
      <c r="B3" s="71" t="s">
        <v>23</v>
      </c>
      <c r="C3" s="72"/>
      <c r="D3" s="77"/>
      <c r="E3" s="78"/>
      <c r="F3" s="77"/>
      <c r="G3" s="72"/>
      <c r="H3" s="74"/>
      <c r="I3" s="40"/>
    </row>
    <row r="4" spans="1:9" ht="16.5" thickTop="1">
      <c r="A4" s="11"/>
      <c r="B4" s="68">
        <v>192000</v>
      </c>
      <c r="C4" s="30" t="s">
        <v>14</v>
      </c>
      <c r="D4" s="33"/>
      <c r="E4" s="33"/>
      <c r="F4" s="41"/>
      <c r="G4" s="41"/>
      <c r="H4" s="42"/>
      <c r="I4" s="40"/>
    </row>
    <row r="5" spans="1:9" ht="15.75">
      <c r="A5" s="11"/>
      <c r="B5" s="69">
        <f>3.864+0.75</f>
        <v>4.614</v>
      </c>
      <c r="C5" s="8" t="s">
        <v>15</v>
      </c>
      <c r="D5" s="34"/>
      <c r="E5" s="34"/>
      <c r="F5" s="43"/>
      <c r="G5" s="43"/>
      <c r="H5" s="44"/>
      <c r="I5" s="40"/>
    </row>
    <row r="6" spans="1:9" ht="15.75">
      <c r="A6" s="11"/>
      <c r="B6" s="70">
        <v>35</v>
      </c>
      <c r="C6" s="8" t="s">
        <v>13</v>
      </c>
      <c r="D6" s="34"/>
      <c r="E6" s="34"/>
      <c r="F6" s="43"/>
      <c r="G6" s="43"/>
      <c r="H6" s="44"/>
      <c r="I6" s="40"/>
    </row>
    <row r="7" spans="1:11" ht="16.5" thickBot="1">
      <c r="A7" s="11"/>
      <c r="B7" s="79">
        <v>12</v>
      </c>
      <c r="C7" s="31" t="s">
        <v>20</v>
      </c>
      <c r="D7" s="35"/>
      <c r="E7" s="35"/>
      <c r="F7" s="45"/>
      <c r="G7" s="45"/>
      <c r="H7" s="46"/>
      <c r="I7" s="40"/>
      <c r="J7" s="2"/>
      <c r="K7" s="80"/>
    </row>
    <row r="8" spans="1:10" s="3" customFormat="1" ht="16.5" thickTop="1">
      <c r="A8" s="12"/>
      <c r="B8" s="4"/>
      <c r="C8" s="5"/>
      <c r="D8" s="36"/>
      <c r="E8" s="36"/>
      <c r="F8" s="47"/>
      <c r="G8" s="47"/>
      <c r="H8" s="47"/>
      <c r="I8" s="48"/>
      <c r="J8" s="6"/>
    </row>
    <row r="9" spans="1:9" ht="15">
      <c r="A9" s="11"/>
      <c r="B9" s="13"/>
      <c r="C9" s="14"/>
      <c r="D9" s="37"/>
      <c r="E9" s="37"/>
      <c r="F9" s="49"/>
      <c r="G9" s="49"/>
      <c r="H9" s="75">
        <f>SUM(H12:H432)</f>
        <v>195347.2150740725</v>
      </c>
      <c r="I9" s="76" t="s">
        <v>22</v>
      </c>
    </row>
    <row r="10" spans="1:16" ht="22.5">
      <c r="A10" s="57" t="s">
        <v>0</v>
      </c>
      <c r="B10" s="58" t="s">
        <v>1</v>
      </c>
      <c r="C10" s="58" t="s">
        <v>8</v>
      </c>
      <c r="D10" s="59" t="s">
        <v>11</v>
      </c>
      <c r="E10" s="59" t="s">
        <v>17</v>
      </c>
      <c r="F10" s="60" t="s">
        <v>18</v>
      </c>
      <c r="G10" s="60" t="s">
        <v>2</v>
      </c>
      <c r="H10" s="65" t="s">
        <v>3</v>
      </c>
      <c r="I10" s="66" t="s">
        <v>4</v>
      </c>
      <c r="K10" s="7"/>
      <c r="L10" s="7"/>
      <c r="M10" s="7"/>
      <c r="N10" s="7"/>
      <c r="O10" s="7"/>
      <c r="P10" s="7"/>
    </row>
    <row r="11" spans="1:25" ht="23.25" thickBot="1">
      <c r="A11" s="61" t="s">
        <v>16</v>
      </c>
      <c r="B11" s="62" t="s">
        <v>5</v>
      </c>
      <c r="C11" s="63" t="s">
        <v>10</v>
      </c>
      <c r="D11" s="64" t="s">
        <v>6</v>
      </c>
      <c r="E11" s="64" t="s">
        <v>7</v>
      </c>
      <c r="F11" s="65" t="s">
        <v>9</v>
      </c>
      <c r="G11" s="65" t="s">
        <v>19</v>
      </c>
      <c r="H11" s="65" t="s">
        <v>11</v>
      </c>
      <c r="I11" s="66" t="s">
        <v>12</v>
      </c>
      <c r="K11" s="7"/>
      <c r="L11" s="7"/>
      <c r="M11" s="7"/>
      <c r="N11" s="7"/>
      <c r="O11" s="7"/>
      <c r="P11" s="7"/>
      <c r="Q11" s="7"/>
      <c r="R11" s="7"/>
      <c r="S11" s="7"/>
      <c r="T11" s="7"/>
      <c r="U11" s="7"/>
      <c r="V11" s="7"/>
      <c r="W11" s="7"/>
      <c r="X11" s="7"/>
      <c r="Y11" s="7"/>
    </row>
    <row r="12" spans="1:9" ht="15.75" thickTop="1">
      <c r="A12" s="15">
        <f>B5</f>
        <v>4.614</v>
      </c>
      <c r="B12" s="16"/>
      <c r="C12" s="17">
        <v>0</v>
      </c>
      <c r="D12" s="25">
        <v>0</v>
      </c>
      <c r="E12" s="25">
        <f>B7*B6</f>
        <v>420</v>
      </c>
      <c r="F12" s="50">
        <f>B4</f>
        <v>192000</v>
      </c>
      <c r="G12" s="50">
        <f>PMT(A12/100/$B$7,E12,-F12)</f>
        <v>922.2552739858701</v>
      </c>
      <c r="H12" s="50">
        <f aca="true" t="shared" si="0" ref="H12:H75">IF(ISERR(+F12*A12/$B$7/100)=1,0,F12*A12/$B$7/100)</f>
        <v>738.24</v>
      </c>
      <c r="I12" s="51">
        <f aca="true" t="shared" si="1" ref="I12:I75">IF(ISERR(+G12-H12)=1,0,G12-H12)</f>
        <v>184.01527398587007</v>
      </c>
    </row>
    <row r="13" spans="1:9" ht="15">
      <c r="A13" s="18">
        <f aca="true" t="shared" si="2" ref="A13:A76">A12</f>
        <v>4.614</v>
      </c>
      <c r="B13" s="19"/>
      <c r="C13" s="20">
        <f>+C12</f>
        <v>0</v>
      </c>
      <c r="D13" s="26">
        <v>1</v>
      </c>
      <c r="E13" s="27">
        <f aca="true" t="shared" si="3" ref="E13:E76">(-LOG(1-((F13-B13)*A13/100/$B$7/G12))/(LOG(1+(A13/$B$7/100)))*(C13&lt;&gt;0))+(E12-1)*(C13=0)</f>
        <v>419</v>
      </c>
      <c r="F13" s="52">
        <f aca="true" t="shared" si="4" ref="F13:F76">(F12-I12-B12)*(E12&gt;1)</f>
        <v>191815.98472601414</v>
      </c>
      <c r="G13" s="52">
        <f aca="true" t="shared" si="5" ref="G13:G76">PMT(A13/100/$B$7,E13,-F13)*(C13=0)+G12*(C13&lt;&gt;0)</f>
        <v>922.2552739858701</v>
      </c>
      <c r="H13" s="52">
        <f t="shared" si="0"/>
        <v>737.5324612715244</v>
      </c>
      <c r="I13" s="53">
        <f t="shared" si="1"/>
        <v>184.72281271434565</v>
      </c>
    </row>
    <row r="14" spans="1:9" ht="15">
      <c r="A14" s="18">
        <f t="shared" si="2"/>
        <v>4.614</v>
      </c>
      <c r="B14" s="19"/>
      <c r="C14" s="20">
        <f aca="true" t="shared" si="6" ref="C14:C77">+C13</f>
        <v>0</v>
      </c>
      <c r="D14" s="26">
        <v>2</v>
      </c>
      <c r="E14" s="27">
        <f t="shared" si="3"/>
        <v>418</v>
      </c>
      <c r="F14" s="52">
        <f t="shared" si="4"/>
        <v>191631.2619132998</v>
      </c>
      <c r="G14" s="52">
        <f t="shared" si="5"/>
        <v>922.2552739858701</v>
      </c>
      <c r="H14" s="52">
        <f t="shared" si="0"/>
        <v>736.8222020566377</v>
      </c>
      <c r="I14" s="53">
        <f t="shared" si="1"/>
        <v>185.43307192923237</v>
      </c>
    </row>
    <row r="15" spans="1:9" ht="15">
      <c r="A15" s="18">
        <f t="shared" si="2"/>
        <v>4.614</v>
      </c>
      <c r="B15" s="19"/>
      <c r="C15" s="20">
        <f t="shared" si="6"/>
        <v>0</v>
      </c>
      <c r="D15" s="26">
        <v>3</v>
      </c>
      <c r="E15" s="27">
        <f t="shared" si="3"/>
        <v>417</v>
      </c>
      <c r="F15" s="52">
        <f t="shared" si="4"/>
        <v>191445.82884137056</v>
      </c>
      <c r="G15" s="52">
        <f t="shared" si="5"/>
        <v>922.2552739858702</v>
      </c>
      <c r="H15" s="52">
        <f t="shared" si="0"/>
        <v>736.1092118950697</v>
      </c>
      <c r="I15" s="53">
        <f t="shared" si="1"/>
        <v>186.14606209080046</v>
      </c>
    </row>
    <row r="16" spans="1:9" ht="15">
      <c r="A16" s="18">
        <f t="shared" si="2"/>
        <v>4.614</v>
      </c>
      <c r="B16" s="19"/>
      <c r="C16" s="20">
        <f t="shared" si="6"/>
        <v>0</v>
      </c>
      <c r="D16" s="26">
        <v>4</v>
      </c>
      <c r="E16" s="27">
        <f t="shared" si="3"/>
        <v>416</v>
      </c>
      <c r="F16" s="52">
        <f t="shared" si="4"/>
        <v>191259.68277927977</v>
      </c>
      <c r="G16" s="52">
        <f t="shared" si="5"/>
        <v>922.2552739858702</v>
      </c>
      <c r="H16" s="52">
        <f t="shared" si="0"/>
        <v>735.3934802863307</v>
      </c>
      <c r="I16" s="53">
        <f t="shared" si="1"/>
        <v>186.86179369953948</v>
      </c>
    </row>
    <row r="17" spans="1:9" ht="15">
      <c r="A17" s="18">
        <f t="shared" si="2"/>
        <v>4.614</v>
      </c>
      <c r="B17" s="19"/>
      <c r="C17" s="20">
        <f t="shared" si="6"/>
        <v>0</v>
      </c>
      <c r="D17" s="26">
        <v>5</v>
      </c>
      <c r="E17" s="27">
        <f t="shared" si="3"/>
        <v>415</v>
      </c>
      <c r="F17" s="52">
        <f t="shared" si="4"/>
        <v>191072.82098558024</v>
      </c>
      <c r="G17" s="52">
        <f t="shared" si="5"/>
        <v>922.2552739858703</v>
      </c>
      <c r="H17" s="52">
        <f t="shared" si="0"/>
        <v>734.674996689556</v>
      </c>
      <c r="I17" s="53">
        <f t="shared" si="1"/>
        <v>187.5802772963143</v>
      </c>
    </row>
    <row r="18" spans="1:9" ht="15">
      <c r="A18" s="18">
        <f t="shared" si="2"/>
        <v>4.614</v>
      </c>
      <c r="B18" s="19"/>
      <c r="C18" s="20">
        <v>0</v>
      </c>
      <c r="D18" s="26">
        <v>6</v>
      </c>
      <c r="E18" s="27">
        <f t="shared" si="3"/>
        <v>414</v>
      </c>
      <c r="F18" s="52">
        <f t="shared" si="4"/>
        <v>190885.24070828393</v>
      </c>
      <c r="G18" s="52">
        <f t="shared" si="5"/>
        <v>922.2552739858703</v>
      </c>
      <c r="H18" s="52">
        <f t="shared" si="0"/>
        <v>733.9537505233516</v>
      </c>
      <c r="I18" s="53">
        <f t="shared" si="1"/>
        <v>188.30152346251873</v>
      </c>
    </row>
    <row r="19" spans="1:9" ht="15.75">
      <c r="A19" s="18">
        <f t="shared" si="2"/>
        <v>4.614</v>
      </c>
      <c r="B19" s="21"/>
      <c r="C19" s="20">
        <f t="shared" si="6"/>
        <v>0</v>
      </c>
      <c r="D19" s="26">
        <v>7</v>
      </c>
      <c r="E19" s="27">
        <f t="shared" si="3"/>
        <v>413</v>
      </c>
      <c r="F19" s="52">
        <f t="shared" si="4"/>
        <v>190696.9391848214</v>
      </c>
      <c r="G19" s="52">
        <f t="shared" si="5"/>
        <v>922.2552739858704</v>
      </c>
      <c r="H19" s="52">
        <f t="shared" si="0"/>
        <v>733.2297311656383</v>
      </c>
      <c r="I19" s="53">
        <f t="shared" si="1"/>
        <v>189.0255428202321</v>
      </c>
    </row>
    <row r="20" spans="1:9" ht="15">
      <c r="A20" s="18">
        <f t="shared" si="2"/>
        <v>4.614</v>
      </c>
      <c r="B20" s="19"/>
      <c r="C20" s="20">
        <f t="shared" si="6"/>
        <v>0</v>
      </c>
      <c r="D20" s="26">
        <v>8</v>
      </c>
      <c r="E20" s="27">
        <f t="shared" si="3"/>
        <v>412</v>
      </c>
      <c r="F20" s="52">
        <f t="shared" si="4"/>
        <v>190507.9136420012</v>
      </c>
      <c r="G20" s="52">
        <f t="shared" si="5"/>
        <v>922.2552739858705</v>
      </c>
      <c r="H20" s="52">
        <f t="shared" si="0"/>
        <v>732.5029279534945</v>
      </c>
      <c r="I20" s="53">
        <f t="shared" si="1"/>
        <v>189.75234603237607</v>
      </c>
    </row>
    <row r="21" spans="1:9" ht="15">
      <c r="A21" s="18">
        <f t="shared" si="2"/>
        <v>4.614</v>
      </c>
      <c r="B21" s="19"/>
      <c r="C21" s="20">
        <f t="shared" si="6"/>
        <v>0</v>
      </c>
      <c r="D21" s="26">
        <v>9</v>
      </c>
      <c r="E21" s="27">
        <f t="shared" si="3"/>
        <v>411</v>
      </c>
      <c r="F21" s="52">
        <f t="shared" si="4"/>
        <v>190318.1612959688</v>
      </c>
      <c r="G21" s="52">
        <f t="shared" si="5"/>
        <v>922.2552739858704</v>
      </c>
      <c r="H21" s="52">
        <f t="shared" si="0"/>
        <v>731.7733301830001</v>
      </c>
      <c r="I21" s="53">
        <f t="shared" si="1"/>
        <v>190.48194380287032</v>
      </c>
    </row>
    <row r="22" spans="1:9" ht="15">
      <c r="A22" s="18">
        <f t="shared" si="2"/>
        <v>4.614</v>
      </c>
      <c r="B22" s="19"/>
      <c r="C22" s="20">
        <f t="shared" si="6"/>
        <v>0</v>
      </c>
      <c r="D22" s="26">
        <v>10</v>
      </c>
      <c r="E22" s="27">
        <f t="shared" si="3"/>
        <v>410</v>
      </c>
      <c r="F22" s="52">
        <f t="shared" si="4"/>
        <v>190127.67935216593</v>
      </c>
      <c r="G22" s="52">
        <f t="shared" si="5"/>
        <v>922.2552739858705</v>
      </c>
      <c r="H22" s="52">
        <f t="shared" si="0"/>
        <v>731.0409271090779</v>
      </c>
      <c r="I22" s="53">
        <f t="shared" si="1"/>
        <v>191.21434687679266</v>
      </c>
    </row>
    <row r="23" spans="1:9" ht="15">
      <c r="A23" s="18">
        <f t="shared" si="2"/>
        <v>4.614</v>
      </c>
      <c r="B23" s="19"/>
      <c r="C23" s="20">
        <f t="shared" si="6"/>
        <v>0</v>
      </c>
      <c r="D23" s="26">
        <v>11</v>
      </c>
      <c r="E23" s="27">
        <f t="shared" si="3"/>
        <v>409</v>
      </c>
      <c r="F23" s="52">
        <f t="shared" si="4"/>
        <v>189936.46500528912</v>
      </c>
      <c r="G23" s="52">
        <f t="shared" si="5"/>
        <v>922.2552739858703</v>
      </c>
      <c r="H23" s="52">
        <f t="shared" si="0"/>
        <v>730.3057079453366</v>
      </c>
      <c r="I23" s="53">
        <f t="shared" si="1"/>
        <v>191.94956604053368</v>
      </c>
    </row>
    <row r="24" spans="1:9" ht="15">
      <c r="A24" s="18">
        <f t="shared" si="2"/>
        <v>4.614</v>
      </c>
      <c r="B24" s="19"/>
      <c r="C24" s="20">
        <f t="shared" si="6"/>
        <v>0</v>
      </c>
      <c r="D24" s="26">
        <v>12</v>
      </c>
      <c r="E24" s="27">
        <f t="shared" si="3"/>
        <v>408</v>
      </c>
      <c r="F24" s="52">
        <f t="shared" si="4"/>
        <v>189744.5154392486</v>
      </c>
      <c r="G24" s="52">
        <f t="shared" si="5"/>
        <v>922.2552739858704</v>
      </c>
      <c r="H24" s="52">
        <f t="shared" si="0"/>
        <v>729.5676618639108</v>
      </c>
      <c r="I24" s="53">
        <f t="shared" si="1"/>
        <v>192.68761212195966</v>
      </c>
    </row>
    <row r="25" spans="1:9" ht="15">
      <c r="A25" s="18">
        <f t="shared" si="2"/>
        <v>4.614</v>
      </c>
      <c r="B25" s="19"/>
      <c r="C25" s="20">
        <f t="shared" si="6"/>
        <v>0</v>
      </c>
      <c r="D25" s="26">
        <v>13</v>
      </c>
      <c r="E25" s="27">
        <f t="shared" si="3"/>
        <v>407</v>
      </c>
      <c r="F25" s="52">
        <f t="shared" si="4"/>
        <v>189551.82782712663</v>
      </c>
      <c r="G25" s="52">
        <f t="shared" si="5"/>
        <v>922.2552739858705</v>
      </c>
      <c r="H25" s="52">
        <f t="shared" si="0"/>
        <v>728.826777995302</v>
      </c>
      <c r="I25" s="53">
        <f t="shared" si="1"/>
        <v>193.42849599056854</v>
      </c>
    </row>
    <row r="26" spans="1:9" ht="15">
      <c r="A26" s="18">
        <f t="shared" si="2"/>
        <v>4.614</v>
      </c>
      <c r="B26" s="19"/>
      <c r="C26" s="20">
        <f t="shared" si="6"/>
        <v>0</v>
      </c>
      <c r="D26" s="26">
        <v>14</v>
      </c>
      <c r="E26" s="27">
        <f t="shared" si="3"/>
        <v>406</v>
      </c>
      <c r="F26" s="52">
        <f t="shared" si="4"/>
        <v>189358.39933113605</v>
      </c>
      <c r="G26" s="52">
        <f t="shared" si="5"/>
        <v>922.2552739858704</v>
      </c>
      <c r="H26" s="52">
        <f t="shared" si="0"/>
        <v>728.0830454282182</v>
      </c>
      <c r="I26" s="53">
        <f t="shared" si="1"/>
        <v>194.17222855765226</v>
      </c>
    </row>
    <row r="27" spans="1:9" ht="15">
      <c r="A27" s="18">
        <f t="shared" si="2"/>
        <v>4.614</v>
      </c>
      <c r="B27" s="19"/>
      <c r="C27" s="20">
        <f t="shared" si="6"/>
        <v>0</v>
      </c>
      <c r="D27" s="26">
        <v>15</v>
      </c>
      <c r="E27" s="27">
        <f t="shared" si="3"/>
        <v>405</v>
      </c>
      <c r="F27" s="52">
        <f t="shared" si="4"/>
        <v>189164.2271025784</v>
      </c>
      <c r="G27" s="52">
        <f t="shared" si="5"/>
        <v>922.2552739858705</v>
      </c>
      <c r="H27" s="52">
        <f t="shared" si="0"/>
        <v>727.336453209414</v>
      </c>
      <c r="I27" s="53">
        <f t="shared" si="1"/>
        <v>194.91882077645653</v>
      </c>
    </row>
    <row r="28" spans="1:9" ht="15">
      <c r="A28" s="18">
        <f t="shared" si="2"/>
        <v>4.614</v>
      </c>
      <c r="B28" s="19"/>
      <c r="C28" s="20">
        <f t="shared" si="6"/>
        <v>0</v>
      </c>
      <c r="D28" s="26">
        <v>16</v>
      </c>
      <c r="E28" s="27">
        <f t="shared" si="3"/>
        <v>404</v>
      </c>
      <c r="F28" s="52">
        <f t="shared" si="4"/>
        <v>188969.30828180196</v>
      </c>
      <c r="G28" s="52">
        <f t="shared" si="5"/>
        <v>922.2552739858705</v>
      </c>
      <c r="H28" s="52">
        <f t="shared" si="0"/>
        <v>726.5869903435286</v>
      </c>
      <c r="I28" s="53">
        <f t="shared" si="1"/>
        <v>195.66828364234198</v>
      </c>
    </row>
    <row r="29" spans="1:9" ht="15.75">
      <c r="A29" s="18">
        <f t="shared" si="2"/>
        <v>4.614</v>
      </c>
      <c r="B29" s="21"/>
      <c r="C29" s="20">
        <f t="shared" si="6"/>
        <v>0</v>
      </c>
      <c r="D29" s="26">
        <v>17</v>
      </c>
      <c r="E29" s="27">
        <f t="shared" si="3"/>
        <v>403</v>
      </c>
      <c r="F29" s="52">
        <f t="shared" si="4"/>
        <v>188773.63999815963</v>
      </c>
      <c r="G29" s="52">
        <f t="shared" si="5"/>
        <v>922.2552739858706</v>
      </c>
      <c r="H29" s="52">
        <f t="shared" si="0"/>
        <v>725.8346457929239</v>
      </c>
      <c r="I29" s="53">
        <f t="shared" si="1"/>
        <v>196.42062819294677</v>
      </c>
    </row>
    <row r="30" spans="1:9" ht="15">
      <c r="A30" s="18">
        <f t="shared" si="2"/>
        <v>4.614</v>
      </c>
      <c r="B30" s="19"/>
      <c r="C30" s="20">
        <f t="shared" si="6"/>
        <v>0</v>
      </c>
      <c r="D30" s="26">
        <v>18</v>
      </c>
      <c r="E30" s="27">
        <f t="shared" si="3"/>
        <v>402</v>
      </c>
      <c r="F30" s="52">
        <f t="shared" si="4"/>
        <v>188577.21936996668</v>
      </c>
      <c r="G30" s="52">
        <f t="shared" si="5"/>
        <v>922.2552739858706</v>
      </c>
      <c r="H30" s="52">
        <f t="shared" si="0"/>
        <v>725.079408477522</v>
      </c>
      <c r="I30" s="53">
        <f t="shared" si="1"/>
        <v>197.1758655083487</v>
      </c>
    </row>
    <row r="31" spans="1:9" ht="15">
      <c r="A31" s="18">
        <f t="shared" si="2"/>
        <v>4.614</v>
      </c>
      <c r="B31" s="19"/>
      <c r="C31" s="20">
        <f t="shared" si="6"/>
        <v>0</v>
      </c>
      <c r="D31" s="26">
        <v>19</v>
      </c>
      <c r="E31" s="27">
        <f t="shared" si="3"/>
        <v>401</v>
      </c>
      <c r="F31" s="52">
        <f t="shared" si="4"/>
        <v>188380.04350445833</v>
      </c>
      <c r="G31" s="52">
        <f t="shared" si="5"/>
        <v>922.2552739858706</v>
      </c>
      <c r="H31" s="52">
        <f t="shared" si="0"/>
        <v>724.3212672746422</v>
      </c>
      <c r="I31" s="53">
        <f t="shared" si="1"/>
        <v>197.93400671122845</v>
      </c>
    </row>
    <row r="32" spans="1:9" ht="15.75">
      <c r="A32" s="18">
        <f t="shared" si="2"/>
        <v>4.614</v>
      </c>
      <c r="B32" s="21"/>
      <c r="C32" s="20">
        <f t="shared" si="6"/>
        <v>0</v>
      </c>
      <c r="D32" s="26">
        <v>20</v>
      </c>
      <c r="E32" s="27">
        <f t="shared" si="3"/>
        <v>400</v>
      </c>
      <c r="F32" s="52">
        <f t="shared" si="4"/>
        <v>188182.1094977471</v>
      </c>
      <c r="G32" s="52">
        <f t="shared" si="5"/>
        <v>922.2552739858706</v>
      </c>
      <c r="H32" s="52">
        <f t="shared" si="0"/>
        <v>723.5602110188375</v>
      </c>
      <c r="I32" s="53">
        <f t="shared" si="1"/>
        <v>198.6950629670331</v>
      </c>
    </row>
    <row r="33" spans="1:9" ht="15">
      <c r="A33" s="18">
        <f t="shared" si="2"/>
        <v>4.614</v>
      </c>
      <c r="B33" s="19"/>
      <c r="C33" s="20">
        <f t="shared" si="6"/>
        <v>0</v>
      </c>
      <c r="D33" s="26">
        <v>21</v>
      </c>
      <c r="E33" s="27">
        <f t="shared" si="3"/>
        <v>399</v>
      </c>
      <c r="F33" s="52">
        <f t="shared" si="4"/>
        <v>187983.41443478005</v>
      </c>
      <c r="G33" s="52">
        <f t="shared" si="5"/>
        <v>922.2552739858706</v>
      </c>
      <c r="H33" s="52">
        <f t="shared" si="0"/>
        <v>722.7962285017294</v>
      </c>
      <c r="I33" s="53">
        <f t="shared" si="1"/>
        <v>199.45904548414126</v>
      </c>
    </row>
    <row r="34" spans="1:9" ht="15">
      <c r="A34" s="18">
        <f t="shared" si="2"/>
        <v>4.614</v>
      </c>
      <c r="B34" s="19"/>
      <c r="C34" s="20">
        <f t="shared" si="6"/>
        <v>0</v>
      </c>
      <c r="D34" s="26">
        <v>22</v>
      </c>
      <c r="E34" s="27">
        <f t="shared" si="3"/>
        <v>398</v>
      </c>
      <c r="F34" s="52">
        <f t="shared" si="4"/>
        <v>187783.9553892959</v>
      </c>
      <c r="G34" s="52">
        <f t="shared" si="5"/>
        <v>922.2552739858706</v>
      </c>
      <c r="H34" s="52">
        <f t="shared" si="0"/>
        <v>722.0293084718428</v>
      </c>
      <c r="I34" s="53">
        <f t="shared" si="1"/>
        <v>200.22596551402785</v>
      </c>
    </row>
    <row r="35" spans="1:9" ht="15">
      <c r="A35" s="18">
        <f t="shared" si="2"/>
        <v>4.614</v>
      </c>
      <c r="B35" s="19"/>
      <c r="C35" s="20">
        <f t="shared" si="6"/>
        <v>0</v>
      </c>
      <c r="D35" s="26">
        <v>23</v>
      </c>
      <c r="E35" s="27">
        <f t="shared" si="3"/>
        <v>397</v>
      </c>
      <c r="F35" s="52">
        <f t="shared" si="4"/>
        <v>187583.7294237819</v>
      </c>
      <c r="G35" s="52">
        <f t="shared" si="5"/>
        <v>922.2552739858706</v>
      </c>
      <c r="H35" s="52">
        <f t="shared" si="0"/>
        <v>721.2594396344414</v>
      </c>
      <c r="I35" s="53">
        <f t="shared" si="1"/>
        <v>200.99583435142927</v>
      </c>
    </row>
    <row r="36" spans="1:9" ht="15">
      <c r="A36" s="18">
        <f t="shared" si="2"/>
        <v>4.614</v>
      </c>
      <c r="B36" s="19"/>
      <c r="C36" s="20">
        <f t="shared" si="6"/>
        <v>0</v>
      </c>
      <c r="D36" s="26">
        <v>24</v>
      </c>
      <c r="E36" s="27">
        <f t="shared" si="3"/>
        <v>396</v>
      </c>
      <c r="F36" s="52">
        <f t="shared" si="4"/>
        <v>187382.73358943046</v>
      </c>
      <c r="G36" s="52">
        <f t="shared" si="5"/>
        <v>922.2552739858708</v>
      </c>
      <c r="H36" s="52">
        <f t="shared" si="0"/>
        <v>720.4866106513601</v>
      </c>
      <c r="I36" s="53">
        <f t="shared" si="1"/>
        <v>201.76866333451062</v>
      </c>
    </row>
    <row r="37" spans="1:9" ht="15">
      <c r="A37" s="18">
        <f t="shared" si="2"/>
        <v>4.614</v>
      </c>
      <c r="B37" s="19"/>
      <c r="C37" s="20">
        <f t="shared" si="6"/>
        <v>0</v>
      </c>
      <c r="D37" s="26">
        <v>25</v>
      </c>
      <c r="E37" s="27">
        <f t="shared" si="3"/>
        <v>395</v>
      </c>
      <c r="F37" s="52">
        <f t="shared" si="4"/>
        <v>187180.96492609594</v>
      </c>
      <c r="G37" s="52">
        <f t="shared" si="5"/>
        <v>922.2552739858709</v>
      </c>
      <c r="H37" s="52">
        <f t="shared" si="0"/>
        <v>719.7108101408389</v>
      </c>
      <c r="I37" s="53">
        <f t="shared" si="1"/>
        <v>202.54446384503194</v>
      </c>
    </row>
    <row r="38" spans="1:9" ht="15">
      <c r="A38" s="18">
        <f t="shared" si="2"/>
        <v>4.614</v>
      </c>
      <c r="B38" s="19"/>
      <c r="C38" s="20">
        <f t="shared" si="6"/>
        <v>0</v>
      </c>
      <c r="D38" s="26">
        <v>26</v>
      </c>
      <c r="E38" s="27">
        <f t="shared" si="3"/>
        <v>394</v>
      </c>
      <c r="F38" s="52">
        <f t="shared" si="4"/>
        <v>186978.4204622509</v>
      </c>
      <c r="G38" s="52">
        <f t="shared" si="5"/>
        <v>922.2552739858708</v>
      </c>
      <c r="H38" s="52">
        <f t="shared" si="0"/>
        <v>718.9320266773548</v>
      </c>
      <c r="I38" s="53">
        <f t="shared" si="1"/>
        <v>203.323247308516</v>
      </c>
    </row>
    <row r="39" spans="1:9" ht="15">
      <c r="A39" s="18">
        <f t="shared" si="2"/>
        <v>4.614</v>
      </c>
      <c r="B39" s="19"/>
      <c r="C39" s="20">
        <f t="shared" si="6"/>
        <v>0</v>
      </c>
      <c r="D39" s="26">
        <v>27</v>
      </c>
      <c r="E39" s="27">
        <f t="shared" si="3"/>
        <v>393</v>
      </c>
      <c r="F39" s="52">
        <f t="shared" si="4"/>
        <v>186775.0972149424</v>
      </c>
      <c r="G39" s="52">
        <f t="shared" si="5"/>
        <v>922.2552739858708</v>
      </c>
      <c r="H39" s="52">
        <f t="shared" si="0"/>
        <v>718.1502487914535</v>
      </c>
      <c r="I39" s="53">
        <f t="shared" si="1"/>
        <v>204.1050251944173</v>
      </c>
    </row>
    <row r="40" spans="1:9" ht="15">
      <c r="A40" s="18">
        <f t="shared" si="2"/>
        <v>4.614</v>
      </c>
      <c r="B40" s="19"/>
      <c r="C40" s="20">
        <f t="shared" si="6"/>
        <v>0</v>
      </c>
      <c r="D40" s="26">
        <v>28</v>
      </c>
      <c r="E40" s="27">
        <f t="shared" si="3"/>
        <v>392</v>
      </c>
      <c r="F40" s="52">
        <f t="shared" si="4"/>
        <v>186570.99218974798</v>
      </c>
      <c r="G40" s="52">
        <f t="shared" si="5"/>
        <v>922.2552739858708</v>
      </c>
      <c r="H40" s="52">
        <f t="shared" si="0"/>
        <v>717.3654649695809</v>
      </c>
      <c r="I40" s="53">
        <f t="shared" si="1"/>
        <v>204.88980901628986</v>
      </c>
    </row>
    <row r="41" spans="1:9" ht="15">
      <c r="A41" s="18">
        <f t="shared" si="2"/>
        <v>4.614</v>
      </c>
      <c r="B41" s="19"/>
      <c r="C41" s="20">
        <f t="shared" si="6"/>
        <v>0</v>
      </c>
      <c r="D41" s="26">
        <v>29</v>
      </c>
      <c r="E41" s="27">
        <f t="shared" si="3"/>
        <v>391</v>
      </c>
      <c r="F41" s="52">
        <f t="shared" si="4"/>
        <v>186366.1023807317</v>
      </c>
      <c r="G41" s="52">
        <f t="shared" si="5"/>
        <v>922.2552739858709</v>
      </c>
      <c r="H41" s="52">
        <f t="shared" si="0"/>
        <v>716.5776636539133</v>
      </c>
      <c r="I41" s="53">
        <f t="shared" si="1"/>
        <v>205.67761033195757</v>
      </c>
    </row>
    <row r="42" spans="1:9" ht="15.75">
      <c r="A42" s="18">
        <f t="shared" si="2"/>
        <v>4.614</v>
      </c>
      <c r="B42" s="21"/>
      <c r="C42" s="20">
        <f t="shared" si="6"/>
        <v>0</v>
      </c>
      <c r="D42" s="26">
        <v>30</v>
      </c>
      <c r="E42" s="27">
        <f t="shared" si="3"/>
        <v>390</v>
      </c>
      <c r="F42" s="52">
        <f t="shared" si="4"/>
        <v>186160.42477039972</v>
      </c>
      <c r="G42" s="52">
        <f t="shared" si="5"/>
        <v>922.2552739858709</v>
      </c>
      <c r="H42" s="52">
        <f t="shared" si="0"/>
        <v>715.7868332421868</v>
      </c>
      <c r="I42" s="53">
        <f t="shared" si="1"/>
        <v>206.46844074368403</v>
      </c>
    </row>
    <row r="43" spans="1:9" ht="15.75">
      <c r="A43" s="18">
        <f t="shared" si="2"/>
        <v>4.614</v>
      </c>
      <c r="B43" s="21"/>
      <c r="C43" s="20">
        <f t="shared" si="6"/>
        <v>0</v>
      </c>
      <c r="D43" s="26">
        <v>31</v>
      </c>
      <c r="E43" s="27">
        <f t="shared" si="3"/>
        <v>389</v>
      </c>
      <c r="F43" s="52">
        <f t="shared" si="4"/>
        <v>185953.95632965604</v>
      </c>
      <c r="G43" s="52">
        <f t="shared" si="5"/>
        <v>922.255273985871</v>
      </c>
      <c r="H43" s="52">
        <f t="shared" si="0"/>
        <v>714.9929620875274</v>
      </c>
      <c r="I43" s="53">
        <f t="shared" si="1"/>
        <v>207.26231189834357</v>
      </c>
    </row>
    <row r="44" spans="1:9" ht="15.75">
      <c r="A44" s="18">
        <f t="shared" si="2"/>
        <v>4.614</v>
      </c>
      <c r="B44" s="21"/>
      <c r="C44" s="20">
        <f t="shared" si="6"/>
        <v>0</v>
      </c>
      <c r="D44" s="26">
        <v>32</v>
      </c>
      <c r="E44" s="27">
        <f t="shared" si="3"/>
        <v>388</v>
      </c>
      <c r="F44" s="52">
        <f t="shared" si="4"/>
        <v>185746.6940177577</v>
      </c>
      <c r="G44" s="52">
        <f t="shared" si="5"/>
        <v>922.2552739858709</v>
      </c>
      <c r="H44" s="52">
        <f t="shared" si="0"/>
        <v>714.1960384982782</v>
      </c>
      <c r="I44" s="53">
        <f t="shared" si="1"/>
        <v>208.05923548759267</v>
      </c>
    </row>
    <row r="45" spans="1:9" ht="15">
      <c r="A45" s="18">
        <f t="shared" si="2"/>
        <v>4.614</v>
      </c>
      <c r="B45" s="19"/>
      <c r="C45" s="20">
        <f t="shared" si="6"/>
        <v>0</v>
      </c>
      <c r="D45" s="26">
        <v>33</v>
      </c>
      <c r="E45" s="27">
        <f t="shared" si="3"/>
        <v>387</v>
      </c>
      <c r="F45" s="52">
        <f t="shared" si="4"/>
        <v>185538.6347822701</v>
      </c>
      <c r="G45" s="52">
        <f t="shared" si="5"/>
        <v>922.2552739858709</v>
      </c>
      <c r="H45" s="52">
        <f t="shared" si="0"/>
        <v>713.3960507378284</v>
      </c>
      <c r="I45" s="53">
        <f t="shared" si="1"/>
        <v>208.85922324804244</v>
      </c>
    </row>
    <row r="46" spans="1:9" ht="15">
      <c r="A46" s="18">
        <f t="shared" si="2"/>
        <v>4.614</v>
      </c>
      <c r="B46" s="19"/>
      <c r="C46" s="20">
        <f t="shared" si="6"/>
        <v>0</v>
      </c>
      <c r="D46" s="26">
        <v>34</v>
      </c>
      <c r="E46" s="27">
        <f t="shared" si="3"/>
        <v>386</v>
      </c>
      <c r="F46" s="52">
        <f t="shared" si="4"/>
        <v>185329.77555902206</v>
      </c>
      <c r="G46" s="52">
        <f t="shared" si="5"/>
        <v>922.255273985871</v>
      </c>
      <c r="H46" s="52">
        <f t="shared" si="0"/>
        <v>712.5929870244398</v>
      </c>
      <c r="I46" s="53">
        <f t="shared" si="1"/>
        <v>209.66228696143116</v>
      </c>
    </row>
    <row r="47" spans="1:9" ht="15">
      <c r="A47" s="18">
        <f t="shared" si="2"/>
        <v>4.614</v>
      </c>
      <c r="B47" s="19"/>
      <c r="C47" s="20">
        <f t="shared" si="6"/>
        <v>0</v>
      </c>
      <c r="D47" s="26">
        <v>35</v>
      </c>
      <c r="E47" s="27">
        <f t="shared" si="3"/>
        <v>385</v>
      </c>
      <c r="F47" s="52">
        <f t="shared" si="4"/>
        <v>185120.11327206064</v>
      </c>
      <c r="G47" s="52">
        <f t="shared" si="5"/>
        <v>922.2552739858711</v>
      </c>
      <c r="H47" s="52">
        <f t="shared" si="0"/>
        <v>711.7868355310732</v>
      </c>
      <c r="I47" s="53">
        <f t="shared" si="1"/>
        <v>210.46843845479793</v>
      </c>
    </row>
    <row r="48" spans="1:9" ht="15">
      <c r="A48" s="18">
        <f t="shared" si="2"/>
        <v>4.614</v>
      </c>
      <c r="B48" s="19"/>
      <c r="C48" s="20">
        <f t="shared" si="6"/>
        <v>0</v>
      </c>
      <c r="D48" s="26">
        <v>36</v>
      </c>
      <c r="E48" s="27">
        <f t="shared" si="3"/>
        <v>384</v>
      </c>
      <c r="F48" s="52">
        <f t="shared" si="4"/>
        <v>184909.64483360585</v>
      </c>
      <c r="G48" s="52">
        <f t="shared" si="5"/>
        <v>922.2552739858712</v>
      </c>
      <c r="H48" s="52">
        <f t="shared" si="0"/>
        <v>710.9775843852145</v>
      </c>
      <c r="I48" s="53">
        <f t="shared" si="1"/>
        <v>211.2776896006567</v>
      </c>
    </row>
    <row r="49" spans="1:9" ht="15">
      <c r="A49" s="18">
        <f t="shared" si="2"/>
        <v>4.614</v>
      </c>
      <c r="B49" s="19"/>
      <c r="C49" s="20">
        <f t="shared" si="6"/>
        <v>0</v>
      </c>
      <c r="D49" s="26">
        <v>37</v>
      </c>
      <c r="E49" s="27">
        <f t="shared" si="3"/>
        <v>383</v>
      </c>
      <c r="F49" s="52">
        <f t="shared" si="4"/>
        <v>184698.3671440052</v>
      </c>
      <c r="G49" s="52">
        <f t="shared" si="5"/>
        <v>922.2552739858711</v>
      </c>
      <c r="H49" s="52">
        <f t="shared" si="0"/>
        <v>710.1652216686999</v>
      </c>
      <c r="I49" s="53">
        <f t="shared" si="1"/>
        <v>212.09005231717117</v>
      </c>
    </row>
    <row r="50" spans="1:9" ht="15">
      <c r="A50" s="18">
        <f t="shared" si="2"/>
        <v>4.614</v>
      </c>
      <c r="B50" s="19"/>
      <c r="C50" s="20">
        <f t="shared" si="6"/>
        <v>0</v>
      </c>
      <c r="D50" s="26">
        <v>38</v>
      </c>
      <c r="E50" s="27">
        <f t="shared" si="3"/>
        <v>382</v>
      </c>
      <c r="F50" s="52">
        <f t="shared" si="4"/>
        <v>184486.27709168804</v>
      </c>
      <c r="G50" s="52">
        <f t="shared" si="5"/>
        <v>922.2552739858712</v>
      </c>
      <c r="H50" s="52">
        <f t="shared" si="0"/>
        <v>709.3497354175405</v>
      </c>
      <c r="I50" s="53">
        <f t="shared" si="1"/>
        <v>212.9055385683307</v>
      </c>
    </row>
    <row r="51" spans="1:9" ht="15">
      <c r="A51" s="18">
        <f t="shared" si="2"/>
        <v>4.614</v>
      </c>
      <c r="B51" s="19"/>
      <c r="C51" s="20">
        <f t="shared" si="6"/>
        <v>0</v>
      </c>
      <c r="D51" s="26">
        <v>39</v>
      </c>
      <c r="E51" s="27">
        <f t="shared" si="3"/>
        <v>381</v>
      </c>
      <c r="F51" s="52">
        <f t="shared" si="4"/>
        <v>184273.3715531197</v>
      </c>
      <c r="G51" s="52">
        <f t="shared" si="5"/>
        <v>922.2552739858712</v>
      </c>
      <c r="H51" s="52">
        <f t="shared" si="0"/>
        <v>708.5311136217451</v>
      </c>
      <c r="I51" s="53">
        <f t="shared" si="1"/>
        <v>213.72416036412608</v>
      </c>
    </row>
    <row r="52" spans="1:9" ht="15.75">
      <c r="A52" s="18">
        <f t="shared" si="2"/>
        <v>4.614</v>
      </c>
      <c r="B52" s="21"/>
      <c r="C52" s="20">
        <f t="shared" si="6"/>
        <v>0</v>
      </c>
      <c r="D52" s="26">
        <v>40</v>
      </c>
      <c r="E52" s="27">
        <f t="shared" si="3"/>
        <v>380</v>
      </c>
      <c r="F52" s="52">
        <f t="shared" si="4"/>
        <v>184059.64739275558</v>
      </c>
      <c r="G52" s="52">
        <f t="shared" si="5"/>
        <v>922.2552739858714</v>
      </c>
      <c r="H52" s="52">
        <f t="shared" si="0"/>
        <v>707.7093442251452</v>
      </c>
      <c r="I52" s="53">
        <f t="shared" si="1"/>
        <v>214.54592976072627</v>
      </c>
    </row>
    <row r="53" spans="1:9" ht="15.75">
      <c r="A53" s="18">
        <f t="shared" si="2"/>
        <v>4.614</v>
      </c>
      <c r="B53" s="21"/>
      <c r="C53" s="20">
        <f t="shared" si="6"/>
        <v>0</v>
      </c>
      <c r="D53" s="26">
        <v>41</v>
      </c>
      <c r="E53" s="27">
        <f t="shared" si="3"/>
        <v>379</v>
      </c>
      <c r="F53" s="52">
        <f t="shared" si="4"/>
        <v>183845.10146299485</v>
      </c>
      <c r="G53" s="52">
        <f t="shared" si="5"/>
        <v>922.2552739858713</v>
      </c>
      <c r="H53" s="52">
        <f t="shared" si="0"/>
        <v>706.8844151252151</v>
      </c>
      <c r="I53" s="53">
        <f t="shared" si="1"/>
        <v>215.3708588606562</v>
      </c>
    </row>
    <row r="54" spans="1:9" ht="15">
      <c r="A54" s="18">
        <f t="shared" si="2"/>
        <v>4.614</v>
      </c>
      <c r="B54" s="19"/>
      <c r="C54" s="20">
        <f t="shared" si="6"/>
        <v>0</v>
      </c>
      <c r="D54" s="26">
        <v>42</v>
      </c>
      <c r="E54" s="27">
        <f t="shared" si="3"/>
        <v>378</v>
      </c>
      <c r="F54" s="52">
        <f t="shared" si="4"/>
        <v>183629.73060413418</v>
      </c>
      <c r="G54" s="52">
        <f t="shared" si="5"/>
        <v>922.2552739858713</v>
      </c>
      <c r="H54" s="52">
        <f t="shared" si="0"/>
        <v>706.0563141728959</v>
      </c>
      <c r="I54" s="53">
        <f t="shared" si="1"/>
        <v>216.19895981297543</v>
      </c>
    </row>
    <row r="55" spans="1:9" ht="15">
      <c r="A55" s="18">
        <f t="shared" si="2"/>
        <v>4.614</v>
      </c>
      <c r="B55" s="19"/>
      <c r="C55" s="20">
        <f t="shared" si="6"/>
        <v>0</v>
      </c>
      <c r="D55" s="26">
        <v>43</v>
      </c>
      <c r="E55" s="27">
        <f t="shared" si="3"/>
        <v>377</v>
      </c>
      <c r="F55" s="52">
        <f t="shared" si="4"/>
        <v>183413.5316443212</v>
      </c>
      <c r="G55" s="52">
        <f t="shared" si="5"/>
        <v>922.2552739858712</v>
      </c>
      <c r="H55" s="52">
        <f t="shared" si="0"/>
        <v>705.2250291724149</v>
      </c>
      <c r="I55" s="53">
        <f t="shared" si="1"/>
        <v>217.0302448134563</v>
      </c>
    </row>
    <row r="56" spans="1:9" ht="15">
      <c r="A56" s="18">
        <f t="shared" si="2"/>
        <v>4.614</v>
      </c>
      <c r="B56" s="19"/>
      <c r="C56" s="20">
        <f t="shared" si="6"/>
        <v>0</v>
      </c>
      <c r="D56" s="26">
        <v>44</v>
      </c>
      <c r="E56" s="27">
        <f t="shared" si="3"/>
        <v>376</v>
      </c>
      <c r="F56" s="52">
        <f t="shared" si="4"/>
        <v>183196.50139950775</v>
      </c>
      <c r="G56" s="52">
        <f t="shared" si="5"/>
        <v>922.2552739858713</v>
      </c>
      <c r="H56" s="52">
        <f t="shared" si="0"/>
        <v>704.3905478811073</v>
      </c>
      <c r="I56" s="53">
        <f t="shared" si="1"/>
        <v>217.86472610476403</v>
      </c>
    </row>
    <row r="57" spans="1:9" ht="15">
      <c r="A57" s="18">
        <f t="shared" si="2"/>
        <v>4.614</v>
      </c>
      <c r="B57" s="19"/>
      <c r="C57" s="20">
        <f t="shared" si="6"/>
        <v>0</v>
      </c>
      <c r="D57" s="26">
        <v>45</v>
      </c>
      <c r="E57" s="27">
        <f t="shared" si="3"/>
        <v>375</v>
      </c>
      <c r="F57" s="52">
        <f t="shared" si="4"/>
        <v>182978.63667340297</v>
      </c>
      <c r="G57" s="52">
        <f t="shared" si="5"/>
        <v>922.2552739858713</v>
      </c>
      <c r="H57" s="52">
        <f t="shared" si="0"/>
        <v>703.5528580092343</v>
      </c>
      <c r="I57" s="53">
        <f t="shared" si="1"/>
        <v>218.70241597663698</v>
      </c>
    </row>
    <row r="58" spans="1:9" ht="15">
      <c r="A58" s="18">
        <f t="shared" si="2"/>
        <v>4.614</v>
      </c>
      <c r="B58" s="19"/>
      <c r="C58" s="20">
        <f t="shared" si="6"/>
        <v>0</v>
      </c>
      <c r="D58" s="26">
        <v>46</v>
      </c>
      <c r="E58" s="27">
        <f t="shared" si="3"/>
        <v>374</v>
      </c>
      <c r="F58" s="52">
        <f t="shared" si="4"/>
        <v>182759.93425742633</v>
      </c>
      <c r="G58" s="52">
        <f t="shared" si="5"/>
        <v>922.2552739858714</v>
      </c>
      <c r="H58" s="52">
        <f t="shared" si="0"/>
        <v>702.7119472198042</v>
      </c>
      <c r="I58" s="53">
        <f t="shared" si="1"/>
        <v>219.54332676606725</v>
      </c>
    </row>
    <row r="59" spans="1:9" ht="15">
      <c r="A59" s="18">
        <f t="shared" si="2"/>
        <v>4.614</v>
      </c>
      <c r="B59" s="19"/>
      <c r="C59" s="20">
        <f t="shared" si="6"/>
        <v>0</v>
      </c>
      <c r="D59" s="26">
        <v>47</v>
      </c>
      <c r="E59" s="27">
        <f t="shared" si="3"/>
        <v>373</v>
      </c>
      <c r="F59" s="52">
        <f t="shared" si="4"/>
        <v>182540.39093066027</v>
      </c>
      <c r="G59" s="52">
        <f t="shared" si="5"/>
        <v>922.2552739858713</v>
      </c>
      <c r="H59" s="52">
        <f t="shared" si="0"/>
        <v>701.8678031283888</v>
      </c>
      <c r="I59" s="53">
        <f t="shared" si="1"/>
        <v>220.38747085748253</v>
      </c>
    </row>
    <row r="60" spans="1:9" ht="15">
      <c r="A60" s="18">
        <f t="shared" si="2"/>
        <v>4.614</v>
      </c>
      <c r="B60" s="19"/>
      <c r="C60" s="20">
        <f t="shared" si="6"/>
        <v>0</v>
      </c>
      <c r="D60" s="26">
        <v>48</v>
      </c>
      <c r="E60" s="27">
        <f t="shared" si="3"/>
        <v>372</v>
      </c>
      <c r="F60" s="52">
        <f t="shared" si="4"/>
        <v>182320.0034598028</v>
      </c>
      <c r="G60" s="52">
        <f t="shared" si="5"/>
        <v>922.2552739858716</v>
      </c>
      <c r="H60" s="52">
        <f t="shared" si="0"/>
        <v>701.0204133029417</v>
      </c>
      <c r="I60" s="53">
        <f t="shared" si="1"/>
        <v>221.23486068292982</v>
      </c>
    </row>
    <row r="61" spans="1:9" ht="15">
      <c r="A61" s="18">
        <f t="shared" si="2"/>
        <v>4.614</v>
      </c>
      <c r="B61" s="19"/>
      <c r="C61" s="20">
        <f t="shared" si="6"/>
        <v>0</v>
      </c>
      <c r="D61" s="26">
        <v>49</v>
      </c>
      <c r="E61" s="27">
        <f t="shared" si="3"/>
        <v>371</v>
      </c>
      <c r="F61" s="52">
        <f t="shared" si="4"/>
        <v>182098.76859911988</v>
      </c>
      <c r="G61" s="52">
        <f t="shared" si="5"/>
        <v>922.2552739858714</v>
      </c>
      <c r="H61" s="52">
        <f t="shared" si="0"/>
        <v>700.1697652636159</v>
      </c>
      <c r="I61" s="53">
        <f t="shared" si="1"/>
        <v>222.08550872225555</v>
      </c>
    </row>
    <row r="62" spans="1:9" ht="15">
      <c r="A62" s="18">
        <f t="shared" si="2"/>
        <v>4.614</v>
      </c>
      <c r="B62" s="19"/>
      <c r="C62" s="20">
        <f t="shared" si="6"/>
        <v>0</v>
      </c>
      <c r="D62" s="26">
        <v>50</v>
      </c>
      <c r="E62" s="27">
        <f t="shared" si="3"/>
        <v>370</v>
      </c>
      <c r="F62" s="52">
        <f t="shared" si="4"/>
        <v>181876.68309039762</v>
      </c>
      <c r="G62" s="52">
        <f t="shared" si="5"/>
        <v>922.2552739858714</v>
      </c>
      <c r="H62" s="52">
        <f t="shared" si="0"/>
        <v>699.3158464825789</v>
      </c>
      <c r="I62" s="53">
        <f t="shared" si="1"/>
        <v>222.93942750329256</v>
      </c>
    </row>
    <row r="63" spans="1:9" ht="15">
      <c r="A63" s="18">
        <f t="shared" si="2"/>
        <v>4.614</v>
      </c>
      <c r="B63" s="19"/>
      <c r="C63" s="20">
        <f t="shared" si="6"/>
        <v>0</v>
      </c>
      <c r="D63" s="26">
        <v>51</v>
      </c>
      <c r="E63" s="27">
        <f t="shared" si="3"/>
        <v>369</v>
      </c>
      <c r="F63" s="52">
        <f t="shared" si="4"/>
        <v>181653.74366289433</v>
      </c>
      <c r="G63" s="52">
        <f t="shared" si="5"/>
        <v>922.2552739858714</v>
      </c>
      <c r="H63" s="52">
        <f t="shared" si="0"/>
        <v>698.4586443838286</v>
      </c>
      <c r="I63" s="53">
        <f t="shared" si="1"/>
        <v>223.7966296020428</v>
      </c>
    </row>
    <row r="64" spans="1:9" ht="15">
      <c r="A64" s="18">
        <f t="shared" si="2"/>
        <v>4.614</v>
      </c>
      <c r="B64" s="19"/>
      <c r="C64" s="20">
        <f t="shared" si="6"/>
        <v>0</v>
      </c>
      <c r="D64" s="26">
        <v>52</v>
      </c>
      <c r="E64" s="27">
        <f t="shared" si="3"/>
        <v>368</v>
      </c>
      <c r="F64" s="52">
        <f t="shared" si="4"/>
        <v>181429.9470332923</v>
      </c>
      <c r="G64" s="52">
        <f t="shared" si="5"/>
        <v>922.2552739858718</v>
      </c>
      <c r="H64" s="52">
        <f t="shared" si="0"/>
        <v>697.5981463430088</v>
      </c>
      <c r="I64" s="53">
        <f t="shared" si="1"/>
        <v>224.65712764286297</v>
      </c>
    </row>
    <row r="65" spans="1:9" ht="15">
      <c r="A65" s="18">
        <f t="shared" si="2"/>
        <v>4.614</v>
      </c>
      <c r="B65" s="19"/>
      <c r="C65" s="20">
        <f t="shared" si="6"/>
        <v>0</v>
      </c>
      <c r="D65" s="26">
        <v>53</v>
      </c>
      <c r="E65" s="27">
        <f t="shared" si="3"/>
        <v>367</v>
      </c>
      <c r="F65" s="52">
        <f t="shared" si="4"/>
        <v>181205.28990564944</v>
      </c>
      <c r="G65" s="52">
        <f t="shared" si="5"/>
        <v>922.2552739858718</v>
      </c>
      <c r="H65" s="52">
        <f t="shared" si="0"/>
        <v>696.7343396872221</v>
      </c>
      <c r="I65" s="53">
        <f t="shared" si="1"/>
        <v>225.52093429864965</v>
      </c>
    </row>
    <row r="66" spans="1:9" ht="15">
      <c r="A66" s="18">
        <f t="shared" si="2"/>
        <v>4.614</v>
      </c>
      <c r="B66" s="19"/>
      <c r="C66" s="20">
        <f t="shared" si="6"/>
        <v>0</v>
      </c>
      <c r="D66" s="26">
        <v>54</v>
      </c>
      <c r="E66" s="27">
        <f t="shared" si="3"/>
        <v>366</v>
      </c>
      <c r="F66" s="52">
        <f t="shared" si="4"/>
        <v>180979.76897135077</v>
      </c>
      <c r="G66" s="52">
        <f t="shared" si="5"/>
        <v>922.2552739858717</v>
      </c>
      <c r="H66" s="52">
        <f t="shared" si="0"/>
        <v>695.8672116948437</v>
      </c>
      <c r="I66" s="53">
        <f t="shared" si="1"/>
        <v>226.38806229102795</v>
      </c>
    </row>
    <row r="67" spans="1:9" ht="15">
      <c r="A67" s="18">
        <f t="shared" si="2"/>
        <v>4.614</v>
      </c>
      <c r="B67" s="19"/>
      <c r="C67" s="20">
        <f t="shared" si="6"/>
        <v>0</v>
      </c>
      <c r="D67" s="26">
        <v>55</v>
      </c>
      <c r="E67" s="27">
        <f t="shared" si="3"/>
        <v>365</v>
      </c>
      <c r="F67" s="52">
        <f t="shared" si="4"/>
        <v>180753.38090905975</v>
      </c>
      <c r="G67" s="52">
        <f t="shared" si="5"/>
        <v>922.2552739858718</v>
      </c>
      <c r="H67" s="52">
        <f t="shared" si="0"/>
        <v>694.9967495953347</v>
      </c>
      <c r="I67" s="53">
        <f t="shared" si="1"/>
        <v>227.2585243905371</v>
      </c>
    </row>
    <row r="68" spans="1:9" ht="15">
      <c r="A68" s="18">
        <f t="shared" si="2"/>
        <v>4.614</v>
      </c>
      <c r="B68" s="19"/>
      <c r="C68" s="20">
        <f t="shared" si="6"/>
        <v>0</v>
      </c>
      <c r="D68" s="26">
        <v>56</v>
      </c>
      <c r="E68" s="27">
        <f t="shared" si="3"/>
        <v>364</v>
      </c>
      <c r="F68" s="52">
        <f t="shared" si="4"/>
        <v>180526.1223846692</v>
      </c>
      <c r="G68" s="52">
        <f t="shared" si="5"/>
        <v>922.2552739858718</v>
      </c>
      <c r="H68" s="52">
        <f t="shared" si="0"/>
        <v>694.1229405690531</v>
      </c>
      <c r="I68" s="53">
        <f t="shared" si="1"/>
        <v>228.1323334168187</v>
      </c>
    </row>
    <row r="69" spans="1:9" ht="15">
      <c r="A69" s="18">
        <f t="shared" si="2"/>
        <v>4.614</v>
      </c>
      <c r="B69" s="19"/>
      <c r="C69" s="20">
        <f t="shared" si="6"/>
        <v>0</v>
      </c>
      <c r="D69" s="26">
        <v>57</v>
      </c>
      <c r="E69" s="27">
        <f t="shared" si="3"/>
        <v>363</v>
      </c>
      <c r="F69" s="52">
        <f t="shared" si="4"/>
        <v>180297.9900512524</v>
      </c>
      <c r="G69" s="52">
        <f t="shared" si="5"/>
        <v>922.2552739858717</v>
      </c>
      <c r="H69" s="52">
        <f t="shared" si="0"/>
        <v>693.2457717470654</v>
      </c>
      <c r="I69" s="53">
        <f t="shared" si="1"/>
        <v>229.00950223880625</v>
      </c>
    </row>
    <row r="70" spans="1:9" ht="15">
      <c r="A70" s="18">
        <f t="shared" si="2"/>
        <v>4.614</v>
      </c>
      <c r="B70" s="19"/>
      <c r="C70" s="20">
        <f t="shared" si="6"/>
        <v>0</v>
      </c>
      <c r="D70" s="26">
        <v>58</v>
      </c>
      <c r="E70" s="27">
        <f t="shared" si="3"/>
        <v>362</v>
      </c>
      <c r="F70" s="52">
        <f t="shared" si="4"/>
        <v>180068.9805490136</v>
      </c>
      <c r="G70" s="52">
        <f t="shared" si="5"/>
        <v>922.2552739858719</v>
      </c>
      <c r="H70" s="52">
        <f t="shared" si="0"/>
        <v>692.3652302109572</v>
      </c>
      <c r="I70" s="53">
        <f t="shared" si="1"/>
        <v>229.89004377491472</v>
      </c>
    </row>
    <row r="71" spans="1:9" ht="15">
      <c r="A71" s="18">
        <f t="shared" si="2"/>
        <v>4.614</v>
      </c>
      <c r="B71" s="19"/>
      <c r="C71" s="20">
        <f t="shared" si="6"/>
        <v>0</v>
      </c>
      <c r="D71" s="26">
        <v>59</v>
      </c>
      <c r="E71" s="27">
        <f t="shared" si="3"/>
        <v>361</v>
      </c>
      <c r="F71" s="52">
        <f t="shared" si="4"/>
        <v>179839.09050523868</v>
      </c>
      <c r="G71" s="52">
        <f t="shared" si="5"/>
        <v>922.2552739858719</v>
      </c>
      <c r="H71" s="52">
        <f t="shared" si="0"/>
        <v>691.4813029926428</v>
      </c>
      <c r="I71" s="53">
        <f t="shared" si="1"/>
        <v>230.7739709932291</v>
      </c>
    </row>
    <row r="72" spans="1:9" ht="15">
      <c r="A72" s="18">
        <f t="shared" si="2"/>
        <v>4.614</v>
      </c>
      <c r="B72" s="19"/>
      <c r="C72" s="20">
        <f t="shared" si="6"/>
        <v>0</v>
      </c>
      <c r="D72" s="26">
        <v>60</v>
      </c>
      <c r="E72" s="27">
        <f t="shared" si="3"/>
        <v>360</v>
      </c>
      <c r="F72" s="52">
        <f t="shared" si="4"/>
        <v>179608.31653424544</v>
      </c>
      <c r="G72" s="52">
        <f t="shared" si="5"/>
        <v>922.255273985872</v>
      </c>
      <c r="H72" s="52">
        <f t="shared" si="0"/>
        <v>690.5939770741737</v>
      </c>
      <c r="I72" s="53">
        <f t="shared" si="1"/>
        <v>231.6612969116983</v>
      </c>
    </row>
    <row r="73" spans="1:9" ht="15">
      <c r="A73" s="18">
        <f t="shared" si="2"/>
        <v>4.614</v>
      </c>
      <c r="B73" s="19"/>
      <c r="C73" s="20">
        <f t="shared" si="6"/>
        <v>0</v>
      </c>
      <c r="D73" s="26">
        <v>61</v>
      </c>
      <c r="E73" s="27">
        <f t="shared" si="3"/>
        <v>359</v>
      </c>
      <c r="F73" s="52">
        <f t="shared" si="4"/>
        <v>179376.65523733373</v>
      </c>
      <c r="G73" s="52">
        <f t="shared" si="5"/>
        <v>922.255273985872</v>
      </c>
      <c r="H73" s="52">
        <f t="shared" si="0"/>
        <v>689.7032393875481</v>
      </c>
      <c r="I73" s="53">
        <f t="shared" si="1"/>
        <v>232.55203459832387</v>
      </c>
    </row>
    <row r="74" spans="1:9" ht="15">
      <c r="A74" s="18">
        <f t="shared" si="2"/>
        <v>4.614</v>
      </c>
      <c r="B74" s="19"/>
      <c r="C74" s="20">
        <f t="shared" si="6"/>
        <v>0</v>
      </c>
      <c r="D74" s="26">
        <v>62</v>
      </c>
      <c r="E74" s="27">
        <f t="shared" si="3"/>
        <v>358</v>
      </c>
      <c r="F74" s="52">
        <f t="shared" si="4"/>
        <v>179144.10320273542</v>
      </c>
      <c r="G74" s="52">
        <f t="shared" si="5"/>
        <v>922.2552739858719</v>
      </c>
      <c r="H74" s="52">
        <f t="shared" si="0"/>
        <v>688.8090768145178</v>
      </c>
      <c r="I74" s="53">
        <f t="shared" si="1"/>
        <v>233.44619717135413</v>
      </c>
    </row>
    <row r="75" spans="1:9" ht="15">
      <c r="A75" s="18">
        <f t="shared" si="2"/>
        <v>4.614</v>
      </c>
      <c r="B75" s="19"/>
      <c r="C75" s="20">
        <f t="shared" si="6"/>
        <v>0</v>
      </c>
      <c r="D75" s="26">
        <v>63</v>
      </c>
      <c r="E75" s="27">
        <f t="shared" si="3"/>
        <v>357</v>
      </c>
      <c r="F75" s="52">
        <f t="shared" si="4"/>
        <v>178910.65700556408</v>
      </c>
      <c r="G75" s="52">
        <f t="shared" si="5"/>
        <v>922.255273985872</v>
      </c>
      <c r="H75" s="52">
        <f t="shared" si="0"/>
        <v>687.9114761863939</v>
      </c>
      <c r="I75" s="53">
        <f t="shared" si="1"/>
        <v>234.34379779947812</v>
      </c>
    </row>
    <row r="76" spans="1:9" ht="15">
      <c r="A76" s="18">
        <f t="shared" si="2"/>
        <v>4.614</v>
      </c>
      <c r="B76" s="19"/>
      <c r="C76" s="20">
        <f t="shared" si="6"/>
        <v>0</v>
      </c>
      <c r="D76" s="26">
        <v>64</v>
      </c>
      <c r="E76" s="27">
        <f t="shared" si="3"/>
        <v>356</v>
      </c>
      <c r="F76" s="52">
        <f t="shared" si="4"/>
        <v>178676.3132077646</v>
      </c>
      <c r="G76" s="52">
        <f t="shared" si="5"/>
        <v>922.255273985872</v>
      </c>
      <c r="H76" s="52">
        <f aca="true" t="shared" si="7" ref="H76:H139">IF(ISERR(+F76*A76/$B$7/100)=1,0,F76*A76/$B$7/100)</f>
        <v>687.0104242838548</v>
      </c>
      <c r="I76" s="53">
        <f aca="true" t="shared" si="8" ref="I76:I139">IF(ISERR(+G76-H76)=1,0,G76-H76)</f>
        <v>235.24484970201718</v>
      </c>
    </row>
    <row r="77" spans="1:9" ht="15">
      <c r="A77" s="18">
        <f aca="true" t="shared" si="9" ref="A77:A140">A76</f>
        <v>4.614</v>
      </c>
      <c r="B77" s="19"/>
      <c r="C77" s="20">
        <f t="shared" si="6"/>
        <v>0</v>
      </c>
      <c r="D77" s="26">
        <v>65</v>
      </c>
      <c r="E77" s="27">
        <f aca="true" t="shared" si="10" ref="E77:E140">(-LOG(1-((F77-B77)*A77/100/$B$7/G76))/(LOG(1+(A77/$B$7/100)))*(C77&lt;&gt;0))+(E76-1)*(C77=0)</f>
        <v>355</v>
      </c>
      <c r="F77" s="52">
        <f aca="true" t="shared" si="11" ref="F77:F140">(F76-I76-B76)*(E76&gt;1)</f>
        <v>178441.06835806256</v>
      </c>
      <c r="G77" s="52">
        <f aca="true" t="shared" si="12" ref="G77:G140">PMT(A77/100/$B$7,E77,-F77)*(C77=0)+G76*(C77&lt;&gt;0)</f>
        <v>922.2552739858721</v>
      </c>
      <c r="H77" s="52">
        <f t="shared" si="7"/>
        <v>686.1059078367506</v>
      </c>
      <c r="I77" s="53">
        <f t="shared" si="8"/>
        <v>236.14936614912153</v>
      </c>
    </row>
    <row r="78" spans="1:9" ht="15">
      <c r="A78" s="18">
        <f t="shared" si="9"/>
        <v>4.614</v>
      </c>
      <c r="B78" s="19"/>
      <c r="C78" s="20">
        <f aca="true" t="shared" si="13" ref="C78:C141">+C77</f>
        <v>0</v>
      </c>
      <c r="D78" s="26">
        <v>66</v>
      </c>
      <c r="E78" s="27">
        <f t="shared" si="10"/>
        <v>354</v>
      </c>
      <c r="F78" s="52">
        <f t="shared" si="11"/>
        <v>178204.91899191344</v>
      </c>
      <c r="G78" s="52">
        <f t="shared" si="12"/>
        <v>922.2552739858721</v>
      </c>
      <c r="H78" s="52">
        <f t="shared" si="7"/>
        <v>685.1979135239072</v>
      </c>
      <c r="I78" s="53">
        <f t="shared" si="8"/>
        <v>237.0573604619649</v>
      </c>
    </row>
    <row r="79" spans="1:9" ht="15">
      <c r="A79" s="18">
        <f t="shared" si="9"/>
        <v>4.614</v>
      </c>
      <c r="B79" s="19"/>
      <c r="C79" s="20">
        <f t="shared" si="13"/>
        <v>0</v>
      </c>
      <c r="D79" s="26">
        <v>67</v>
      </c>
      <c r="E79" s="27">
        <f t="shared" si="10"/>
        <v>353</v>
      </c>
      <c r="F79" s="52">
        <f t="shared" si="11"/>
        <v>177967.86163145147</v>
      </c>
      <c r="G79" s="52">
        <f t="shared" si="12"/>
        <v>922.2552739858721</v>
      </c>
      <c r="H79" s="52">
        <f t="shared" si="7"/>
        <v>684.2864279729308</v>
      </c>
      <c r="I79" s="53">
        <f t="shared" si="8"/>
        <v>237.9688460129413</v>
      </c>
    </row>
    <row r="80" spans="1:9" ht="15">
      <c r="A80" s="18">
        <f t="shared" si="9"/>
        <v>4.614</v>
      </c>
      <c r="B80" s="19"/>
      <c r="C80" s="20">
        <f t="shared" si="13"/>
        <v>0</v>
      </c>
      <c r="D80" s="26">
        <v>68</v>
      </c>
      <c r="E80" s="27">
        <f t="shared" si="10"/>
        <v>352</v>
      </c>
      <c r="F80" s="52">
        <f t="shared" si="11"/>
        <v>177729.8927854385</v>
      </c>
      <c r="G80" s="52">
        <f t="shared" si="12"/>
        <v>922.2552739858721</v>
      </c>
      <c r="H80" s="52">
        <f t="shared" si="7"/>
        <v>683.3714377600111</v>
      </c>
      <c r="I80" s="53">
        <f t="shared" si="8"/>
        <v>238.88383622586105</v>
      </c>
    </row>
    <row r="81" spans="1:9" ht="15">
      <c r="A81" s="18">
        <f t="shared" si="9"/>
        <v>4.614</v>
      </c>
      <c r="B81" s="19"/>
      <c r="C81" s="20">
        <f t="shared" si="13"/>
        <v>0</v>
      </c>
      <c r="D81" s="26">
        <v>69</v>
      </c>
      <c r="E81" s="27">
        <f t="shared" si="10"/>
        <v>351</v>
      </c>
      <c r="F81" s="52">
        <f t="shared" si="11"/>
        <v>177491.00894921264</v>
      </c>
      <c r="G81" s="52">
        <f t="shared" si="12"/>
        <v>922.255273985872</v>
      </c>
      <c r="H81" s="52">
        <f t="shared" si="7"/>
        <v>682.4529294097225</v>
      </c>
      <c r="I81" s="53">
        <f t="shared" si="8"/>
        <v>239.8023445761495</v>
      </c>
    </row>
    <row r="82" spans="1:9" ht="15">
      <c r="A82" s="18">
        <f t="shared" si="9"/>
        <v>4.614</v>
      </c>
      <c r="B82" s="19"/>
      <c r="C82" s="20">
        <f t="shared" si="13"/>
        <v>0</v>
      </c>
      <c r="D82" s="26">
        <v>70</v>
      </c>
      <c r="E82" s="27">
        <f t="shared" si="10"/>
        <v>350</v>
      </c>
      <c r="F82" s="52">
        <f t="shared" si="11"/>
        <v>177251.2066046365</v>
      </c>
      <c r="G82" s="52">
        <f t="shared" si="12"/>
        <v>922.2552739858721</v>
      </c>
      <c r="H82" s="52">
        <f t="shared" si="7"/>
        <v>681.5308893948273</v>
      </c>
      <c r="I82" s="53">
        <f t="shared" si="8"/>
        <v>240.72438459104478</v>
      </c>
    </row>
    <row r="83" spans="1:9" ht="15">
      <c r="A83" s="18">
        <f t="shared" si="9"/>
        <v>4.614</v>
      </c>
      <c r="B83" s="19"/>
      <c r="C83" s="20">
        <f t="shared" si="13"/>
        <v>0</v>
      </c>
      <c r="D83" s="26">
        <v>71</v>
      </c>
      <c r="E83" s="27">
        <f t="shared" si="10"/>
        <v>349</v>
      </c>
      <c r="F83" s="52">
        <f t="shared" si="11"/>
        <v>177010.48222004547</v>
      </c>
      <c r="G83" s="52">
        <f t="shared" si="12"/>
        <v>922.2552739858721</v>
      </c>
      <c r="H83" s="52">
        <f t="shared" si="7"/>
        <v>680.6053041360747</v>
      </c>
      <c r="I83" s="53">
        <f t="shared" si="8"/>
        <v>241.64996984979746</v>
      </c>
    </row>
    <row r="84" spans="1:9" ht="15">
      <c r="A84" s="18">
        <f t="shared" si="9"/>
        <v>4.614</v>
      </c>
      <c r="B84" s="19"/>
      <c r="C84" s="20">
        <f t="shared" si="13"/>
        <v>0</v>
      </c>
      <c r="D84" s="26">
        <v>72</v>
      </c>
      <c r="E84" s="27">
        <f t="shared" si="10"/>
        <v>348</v>
      </c>
      <c r="F84" s="52">
        <f t="shared" si="11"/>
        <v>176768.83225019567</v>
      </c>
      <c r="G84" s="52">
        <f t="shared" si="12"/>
        <v>922.2552739858721</v>
      </c>
      <c r="H84" s="52">
        <f t="shared" si="7"/>
        <v>679.6761600020022</v>
      </c>
      <c r="I84" s="53">
        <f t="shared" si="8"/>
        <v>242.5791139838699</v>
      </c>
    </row>
    <row r="85" spans="1:9" ht="15">
      <c r="A85" s="18">
        <f t="shared" si="9"/>
        <v>4.614</v>
      </c>
      <c r="B85" s="19"/>
      <c r="C85" s="20">
        <f t="shared" si="13"/>
        <v>0</v>
      </c>
      <c r="D85" s="26">
        <v>73</v>
      </c>
      <c r="E85" s="27">
        <f t="shared" si="10"/>
        <v>347</v>
      </c>
      <c r="F85" s="52">
        <f t="shared" si="11"/>
        <v>176526.2531362118</v>
      </c>
      <c r="G85" s="52">
        <f t="shared" si="12"/>
        <v>922.2552739858721</v>
      </c>
      <c r="H85" s="52">
        <f t="shared" si="7"/>
        <v>678.7434433087344</v>
      </c>
      <c r="I85" s="53">
        <f t="shared" si="8"/>
        <v>243.5118306771377</v>
      </c>
    </row>
    <row r="86" spans="1:9" ht="15">
      <c r="A86" s="18">
        <f t="shared" si="9"/>
        <v>4.614</v>
      </c>
      <c r="B86" s="19"/>
      <c r="C86" s="20">
        <f t="shared" si="13"/>
        <v>0</v>
      </c>
      <c r="D86" s="26">
        <v>74</v>
      </c>
      <c r="E86" s="27">
        <f t="shared" si="10"/>
        <v>346</v>
      </c>
      <c r="F86" s="52">
        <f t="shared" si="11"/>
        <v>176282.74130553467</v>
      </c>
      <c r="G86" s="52">
        <f t="shared" si="12"/>
        <v>922.2552739858723</v>
      </c>
      <c r="H86" s="52">
        <f t="shared" si="7"/>
        <v>677.8071403197808</v>
      </c>
      <c r="I86" s="53">
        <f t="shared" si="8"/>
        <v>244.4481336660915</v>
      </c>
    </row>
    <row r="87" spans="1:9" ht="15">
      <c r="A87" s="18">
        <f t="shared" si="9"/>
        <v>4.614</v>
      </c>
      <c r="B87" s="19"/>
      <c r="C87" s="20">
        <f t="shared" si="13"/>
        <v>0</v>
      </c>
      <c r="D87" s="26">
        <v>75</v>
      </c>
      <c r="E87" s="27">
        <f t="shared" si="10"/>
        <v>345</v>
      </c>
      <c r="F87" s="52">
        <f t="shared" si="11"/>
        <v>176038.29317186857</v>
      </c>
      <c r="G87" s="52">
        <f t="shared" si="12"/>
        <v>922.2552739858722</v>
      </c>
      <c r="H87" s="52">
        <f t="shared" si="7"/>
        <v>676.8672372458346</v>
      </c>
      <c r="I87" s="53">
        <f t="shared" si="8"/>
        <v>245.3880367400376</v>
      </c>
    </row>
    <row r="88" spans="1:9" ht="15">
      <c r="A88" s="18">
        <f t="shared" si="9"/>
        <v>4.614</v>
      </c>
      <c r="B88" s="19"/>
      <c r="C88" s="20">
        <f t="shared" si="13"/>
        <v>0</v>
      </c>
      <c r="D88" s="26">
        <v>76</v>
      </c>
      <c r="E88" s="27">
        <f t="shared" si="10"/>
        <v>344</v>
      </c>
      <c r="F88" s="52">
        <f t="shared" si="11"/>
        <v>175792.90513512853</v>
      </c>
      <c r="G88" s="52">
        <f t="shared" si="12"/>
        <v>922.2552739858722</v>
      </c>
      <c r="H88" s="52">
        <f t="shared" si="7"/>
        <v>675.9237202445693</v>
      </c>
      <c r="I88" s="53">
        <f t="shared" si="8"/>
        <v>246.33155374130297</v>
      </c>
    </row>
    <row r="89" spans="1:9" ht="15">
      <c r="A89" s="18">
        <f t="shared" si="9"/>
        <v>4.614</v>
      </c>
      <c r="B89" s="19"/>
      <c r="C89" s="20">
        <f t="shared" si="13"/>
        <v>0</v>
      </c>
      <c r="D89" s="26">
        <v>77</v>
      </c>
      <c r="E89" s="27">
        <f t="shared" si="10"/>
        <v>343</v>
      </c>
      <c r="F89" s="52">
        <f t="shared" si="11"/>
        <v>175546.57358138723</v>
      </c>
      <c r="G89" s="52">
        <f t="shared" si="12"/>
        <v>922.2552739858723</v>
      </c>
      <c r="H89" s="52">
        <f t="shared" si="7"/>
        <v>674.9765754204338</v>
      </c>
      <c r="I89" s="53">
        <f t="shared" si="8"/>
        <v>247.2786985654385</v>
      </c>
    </row>
    <row r="90" spans="1:9" ht="15">
      <c r="A90" s="18">
        <f t="shared" si="9"/>
        <v>4.614</v>
      </c>
      <c r="B90" s="19"/>
      <c r="C90" s="20">
        <f t="shared" si="13"/>
        <v>0</v>
      </c>
      <c r="D90" s="26">
        <v>78</v>
      </c>
      <c r="E90" s="27">
        <f t="shared" si="10"/>
        <v>342</v>
      </c>
      <c r="F90" s="52">
        <f t="shared" si="11"/>
        <v>175299.2948828218</v>
      </c>
      <c r="G90" s="52">
        <f t="shared" si="12"/>
        <v>922.2552739858722</v>
      </c>
      <c r="H90" s="52">
        <f t="shared" si="7"/>
        <v>674.0257888244498</v>
      </c>
      <c r="I90" s="53">
        <f t="shared" si="8"/>
        <v>248.22948516142242</v>
      </c>
    </row>
    <row r="91" spans="1:9" ht="15">
      <c r="A91" s="18">
        <f t="shared" si="9"/>
        <v>4.614</v>
      </c>
      <c r="B91" s="19"/>
      <c r="C91" s="20">
        <f t="shared" si="13"/>
        <v>0</v>
      </c>
      <c r="D91" s="26">
        <v>79</v>
      </c>
      <c r="E91" s="27">
        <f t="shared" si="10"/>
        <v>341</v>
      </c>
      <c r="F91" s="52">
        <f t="shared" si="11"/>
        <v>175051.06539766036</v>
      </c>
      <c r="G91" s="52">
        <f t="shared" si="12"/>
        <v>922.2552739858726</v>
      </c>
      <c r="H91" s="52">
        <f t="shared" si="7"/>
        <v>673.0713464540041</v>
      </c>
      <c r="I91" s="53">
        <f t="shared" si="8"/>
        <v>249.18392753186845</v>
      </c>
    </row>
    <row r="92" spans="1:9" ht="15">
      <c r="A92" s="18">
        <f t="shared" si="9"/>
        <v>4.614</v>
      </c>
      <c r="B92" s="19"/>
      <c r="C92" s="20">
        <f t="shared" si="13"/>
        <v>0</v>
      </c>
      <c r="D92" s="26">
        <v>80</v>
      </c>
      <c r="E92" s="27">
        <f t="shared" si="10"/>
        <v>340</v>
      </c>
      <c r="F92" s="52">
        <f t="shared" si="11"/>
        <v>174801.8814701285</v>
      </c>
      <c r="G92" s="52">
        <f t="shared" si="12"/>
        <v>922.2552739858726</v>
      </c>
      <c r="H92" s="52">
        <f t="shared" si="7"/>
        <v>672.113234252644</v>
      </c>
      <c r="I92" s="53">
        <f t="shared" si="8"/>
        <v>250.14203973322856</v>
      </c>
    </row>
    <row r="93" spans="1:9" ht="15">
      <c r="A93" s="18">
        <f t="shared" si="9"/>
        <v>4.614</v>
      </c>
      <c r="B93" s="19"/>
      <c r="C93" s="20">
        <f t="shared" si="13"/>
        <v>0</v>
      </c>
      <c r="D93" s="26">
        <v>81</v>
      </c>
      <c r="E93" s="27">
        <f t="shared" si="10"/>
        <v>339</v>
      </c>
      <c r="F93" s="52">
        <f t="shared" si="11"/>
        <v>174551.73943039525</v>
      </c>
      <c r="G93" s="52">
        <f t="shared" si="12"/>
        <v>922.2552739858723</v>
      </c>
      <c r="H93" s="52">
        <f t="shared" si="7"/>
        <v>671.1514381098697</v>
      </c>
      <c r="I93" s="53">
        <f t="shared" si="8"/>
        <v>251.10383587600268</v>
      </c>
    </row>
    <row r="94" spans="1:9" ht="15">
      <c r="A94" s="18">
        <f t="shared" si="9"/>
        <v>4.614</v>
      </c>
      <c r="B94" s="19"/>
      <c r="C94" s="20">
        <f t="shared" si="13"/>
        <v>0</v>
      </c>
      <c r="D94" s="26">
        <v>82</v>
      </c>
      <c r="E94" s="27">
        <f t="shared" si="10"/>
        <v>338</v>
      </c>
      <c r="F94" s="52">
        <f t="shared" si="11"/>
        <v>174300.63559451923</v>
      </c>
      <c r="G94" s="52">
        <f t="shared" si="12"/>
        <v>922.2552739858725</v>
      </c>
      <c r="H94" s="52">
        <f t="shared" si="7"/>
        <v>670.1859438609264</v>
      </c>
      <c r="I94" s="53">
        <f t="shared" si="8"/>
        <v>252.06933012494608</v>
      </c>
    </row>
    <row r="95" spans="1:9" ht="15">
      <c r="A95" s="18">
        <f t="shared" si="9"/>
        <v>4.614</v>
      </c>
      <c r="B95" s="19"/>
      <c r="C95" s="20">
        <f t="shared" si="13"/>
        <v>0</v>
      </c>
      <c r="D95" s="26">
        <v>83</v>
      </c>
      <c r="E95" s="27">
        <f t="shared" si="10"/>
        <v>337</v>
      </c>
      <c r="F95" s="52">
        <f t="shared" si="11"/>
        <v>174048.5662643943</v>
      </c>
      <c r="G95" s="52">
        <f t="shared" si="12"/>
        <v>922.2552739858725</v>
      </c>
      <c r="H95" s="52">
        <f t="shared" si="7"/>
        <v>669.2167372865961</v>
      </c>
      <c r="I95" s="53">
        <f t="shared" si="8"/>
        <v>253.0385366992764</v>
      </c>
    </row>
    <row r="96" spans="1:9" ht="15">
      <c r="A96" s="18">
        <f t="shared" si="9"/>
        <v>4.614</v>
      </c>
      <c r="B96" s="19"/>
      <c r="C96" s="20">
        <f t="shared" si="13"/>
        <v>0</v>
      </c>
      <c r="D96" s="26">
        <v>84</v>
      </c>
      <c r="E96" s="27">
        <f t="shared" si="10"/>
        <v>336</v>
      </c>
      <c r="F96" s="52">
        <f t="shared" si="11"/>
        <v>173795.527727695</v>
      </c>
      <c r="G96" s="52">
        <f t="shared" si="12"/>
        <v>922.2552739858725</v>
      </c>
      <c r="H96" s="52">
        <f t="shared" si="7"/>
        <v>668.2438041129873</v>
      </c>
      <c r="I96" s="53">
        <f t="shared" si="8"/>
        <v>254.0114698728852</v>
      </c>
    </row>
    <row r="97" spans="1:9" ht="15">
      <c r="A97" s="18">
        <f t="shared" si="9"/>
        <v>4.614</v>
      </c>
      <c r="B97" s="19"/>
      <c r="C97" s="20">
        <f t="shared" si="13"/>
        <v>0</v>
      </c>
      <c r="D97" s="26">
        <v>85</v>
      </c>
      <c r="E97" s="27">
        <f t="shared" si="10"/>
        <v>335</v>
      </c>
      <c r="F97" s="52">
        <f t="shared" si="11"/>
        <v>173541.51625782214</v>
      </c>
      <c r="G97" s="52">
        <f t="shared" si="12"/>
        <v>922.2552739858725</v>
      </c>
      <c r="H97" s="52">
        <f t="shared" si="7"/>
        <v>667.2671300113261</v>
      </c>
      <c r="I97" s="53">
        <f t="shared" si="8"/>
        <v>254.98814397454635</v>
      </c>
    </row>
    <row r="98" spans="1:9" ht="15">
      <c r="A98" s="18">
        <f t="shared" si="9"/>
        <v>4.614</v>
      </c>
      <c r="B98" s="19"/>
      <c r="C98" s="20">
        <f t="shared" si="13"/>
        <v>0</v>
      </c>
      <c r="D98" s="26">
        <v>86</v>
      </c>
      <c r="E98" s="27">
        <f t="shared" si="10"/>
        <v>334</v>
      </c>
      <c r="F98" s="52">
        <f t="shared" si="11"/>
        <v>173286.5281138476</v>
      </c>
      <c r="G98" s="52">
        <f t="shared" si="12"/>
        <v>922.2552739858727</v>
      </c>
      <c r="H98" s="52">
        <f t="shared" si="7"/>
        <v>666.286700597744</v>
      </c>
      <c r="I98" s="53">
        <f t="shared" si="8"/>
        <v>255.96857338812868</v>
      </c>
    </row>
    <row r="99" spans="1:9" ht="15">
      <c r="A99" s="18">
        <f t="shared" si="9"/>
        <v>4.614</v>
      </c>
      <c r="B99" s="19"/>
      <c r="C99" s="20">
        <f t="shared" si="13"/>
        <v>0</v>
      </c>
      <c r="D99" s="26">
        <v>87</v>
      </c>
      <c r="E99" s="27">
        <f t="shared" si="10"/>
        <v>333</v>
      </c>
      <c r="F99" s="52">
        <f t="shared" si="11"/>
        <v>173030.55954045948</v>
      </c>
      <c r="G99" s="52">
        <f t="shared" si="12"/>
        <v>922.2552739858727</v>
      </c>
      <c r="H99" s="52">
        <f t="shared" si="7"/>
        <v>665.3025014330666</v>
      </c>
      <c r="I99" s="53">
        <f t="shared" si="8"/>
        <v>256.9527725528061</v>
      </c>
    </row>
    <row r="100" spans="1:9" ht="15">
      <c r="A100" s="18">
        <f t="shared" si="9"/>
        <v>4.614</v>
      </c>
      <c r="B100" s="19"/>
      <c r="C100" s="20">
        <f t="shared" si="13"/>
        <v>0</v>
      </c>
      <c r="D100" s="26">
        <v>88</v>
      </c>
      <c r="E100" s="27">
        <f t="shared" si="10"/>
        <v>332</v>
      </c>
      <c r="F100" s="52">
        <f t="shared" si="11"/>
        <v>172773.60676790666</v>
      </c>
      <c r="G100" s="52">
        <f t="shared" si="12"/>
        <v>922.2552739858727</v>
      </c>
      <c r="H100" s="52">
        <f t="shared" si="7"/>
        <v>664.3145180226011</v>
      </c>
      <c r="I100" s="53">
        <f t="shared" si="8"/>
        <v>257.9407559632716</v>
      </c>
    </row>
    <row r="101" spans="1:9" ht="15">
      <c r="A101" s="18">
        <f t="shared" si="9"/>
        <v>4.614</v>
      </c>
      <c r="B101" s="19"/>
      <c r="C101" s="20">
        <f t="shared" si="13"/>
        <v>0</v>
      </c>
      <c r="D101" s="26">
        <v>89</v>
      </c>
      <c r="E101" s="27">
        <f t="shared" si="10"/>
        <v>331</v>
      </c>
      <c r="F101" s="52">
        <f t="shared" si="11"/>
        <v>172515.6660119434</v>
      </c>
      <c r="G101" s="52">
        <f t="shared" si="12"/>
        <v>922.2552739858727</v>
      </c>
      <c r="H101" s="52">
        <f t="shared" si="7"/>
        <v>663.3227358159223</v>
      </c>
      <c r="I101" s="53">
        <f t="shared" si="8"/>
        <v>258.93253816995036</v>
      </c>
    </row>
    <row r="102" spans="1:9" ht="15">
      <c r="A102" s="18">
        <f t="shared" si="9"/>
        <v>4.614</v>
      </c>
      <c r="B102" s="19"/>
      <c r="C102" s="20">
        <f t="shared" si="13"/>
        <v>0</v>
      </c>
      <c r="D102" s="26">
        <v>90</v>
      </c>
      <c r="E102" s="27">
        <f t="shared" si="10"/>
        <v>330</v>
      </c>
      <c r="F102" s="52">
        <f t="shared" si="11"/>
        <v>172256.73347377343</v>
      </c>
      <c r="G102" s="52">
        <f t="shared" si="12"/>
        <v>922.2552739858728</v>
      </c>
      <c r="H102" s="52">
        <f t="shared" si="7"/>
        <v>662.3271402066588</v>
      </c>
      <c r="I102" s="53">
        <f t="shared" si="8"/>
        <v>259.928133779214</v>
      </c>
    </row>
    <row r="103" spans="1:9" ht="15">
      <c r="A103" s="18">
        <f t="shared" si="9"/>
        <v>4.614</v>
      </c>
      <c r="B103" s="19"/>
      <c r="C103" s="20">
        <f t="shared" si="13"/>
        <v>0</v>
      </c>
      <c r="D103" s="26">
        <v>91</v>
      </c>
      <c r="E103" s="27">
        <f t="shared" si="10"/>
        <v>329</v>
      </c>
      <c r="F103" s="52">
        <f t="shared" si="11"/>
        <v>171996.80533999423</v>
      </c>
      <c r="G103" s="52">
        <f t="shared" si="12"/>
        <v>922.2552739858729</v>
      </c>
      <c r="H103" s="52">
        <f t="shared" si="7"/>
        <v>661.3277165322778</v>
      </c>
      <c r="I103" s="53">
        <f t="shared" si="8"/>
        <v>260.9275574535951</v>
      </c>
    </row>
    <row r="104" spans="1:9" ht="15">
      <c r="A104" s="18">
        <f t="shared" si="9"/>
        <v>4.614</v>
      </c>
      <c r="B104" s="19"/>
      <c r="C104" s="20">
        <f t="shared" si="13"/>
        <v>0</v>
      </c>
      <c r="D104" s="26">
        <v>92</v>
      </c>
      <c r="E104" s="27">
        <f t="shared" si="10"/>
        <v>328</v>
      </c>
      <c r="F104" s="52">
        <f t="shared" si="11"/>
        <v>171735.87778254063</v>
      </c>
      <c r="G104" s="52">
        <f t="shared" si="12"/>
        <v>922.2552739858729</v>
      </c>
      <c r="H104" s="52">
        <f t="shared" si="7"/>
        <v>660.3244500738687</v>
      </c>
      <c r="I104" s="53">
        <f t="shared" si="8"/>
        <v>261.93082391200426</v>
      </c>
    </row>
    <row r="105" spans="1:9" ht="15">
      <c r="A105" s="18">
        <f t="shared" si="9"/>
        <v>4.614</v>
      </c>
      <c r="B105" s="19"/>
      <c r="C105" s="20">
        <f t="shared" si="13"/>
        <v>0</v>
      </c>
      <c r="D105" s="26">
        <v>93</v>
      </c>
      <c r="E105" s="27">
        <f t="shared" si="10"/>
        <v>327</v>
      </c>
      <c r="F105" s="52">
        <f t="shared" si="11"/>
        <v>171473.94695862863</v>
      </c>
      <c r="G105" s="52">
        <f t="shared" si="12"/>
        <v>922.2552739858729</v>
      </c>
      <c r="H105" s="52">
        <f t="shared" si="7"/>
        <v>659.3173260559271</v>
      </c>
      <c r="I105" s="53">
        <f t="shared" si="8"/>
        <v>262.93794792994584</v>
      </c>
    </row>
    <row r="106" spans="1:9" ht="15">
      <c r="A106" s="18">
        <f t="shared" si="9"/>
        <v>4.614</v>
      </c>
      <c r="B106" s="19"/>
      <c r="C106" s="20">
        <f t="shared" si="13"/>
        <v>0</v>
      </c>
      <c r="D106" s="26">
        <v>94</v>
      </c>
      <c r="E106" s="27">
        <f t="shared" si="10"/>
        <v>326</v>
      </c>
      <c r="F106" s="52">
        <f t="shared" si="11"/>
        <v>171211.00901069868</v>
      </c>
      <c r="G106" s="52">
        <f t="shared" si="12"/>
        <v>922.2552739858728</v>
      </c>
      <c r="H106" s="52">
        <f t="shared" si="7"/>
        <v>658.3063296461364</v>
      </c>
      <c r="I106" s="53">
        <f t="shared" si="8"/>
        <v>263.9489443397364</v>
      </c>
    </row>
    <row r="107" spans="1:9" ht="15">
      <c r="A107" s="18">
        <f t="shared" si="9"/>
        <v>4.614</v>
      </c>
      <c r="B107" s="19"/>
      <c r="C107" s="20">
        <f t="shared" si="13"/>
        <v>0</v>
      </c>
      <c r="D107" s="26">
        <v>95</v>
      </c>
      <c r="E107" s="27">
        <f t="shared" si="10"/>
        <v>325</v>
      </c>
      <c r="F107" s="52">
        <f t="shared" si="11"/>
        <v>170947.06006635894</v>
      </c>
      <c r="G107" s="52">
        <f t="shared" si="12"/>
        <v>922.2552739858729</v>
      </c>
      <c r="H107" s="52">
        <f t="shared" si="7"/>
        <v>657.2914459551502</v>
      </c>
      <c r="I107" s="53">
        <f t="shared" si="8"/>
        <v>264.96382803072277</v>
      </c>
    </row>
    <row r="108" spans="1:9" ht="15">
      <c r="A108" s="18">
        <f t="shared" si="9"/>
        <v>4.614</v>
      </c>
      <c r="B108" s="19"/>
      <c r="C108" s="20">
        <f t="shared" si="13"/>
        <v>0</v>
      </c>
      <c r="D108" s="26">
        <v>96</v>
      </c>
      <c r="E108" s="27">
        <f t="shared" si="10"/>
        <v>324</v>
      </c>
      <c r="F108" s="52">
        <f t="shared" si="11"/>
        <v>170682.09623832823</v>
      </c>
      <c r="G108" s="52">
        <f t="shared" si="12"/>
        <v>922.2552739858729</v>
      </c>
      <c r="H108" s="52">
        <f t="shared" si="7"/>
        <v>656.2726600363721</v>
      </c>
      <c r="I108" s="53">
        <f t="shared" si="8"/>
        <v>265.9826139495008</v>
      </c>
    </row>
    <row r="109" spans="1:9" ht="15">
      <c r="A109" s="18">
        <f t="shared" si="9"/>
        <v>4.614</v>
      </c>
      <c r="B109" s="19"/>
      <c r="C109" s="20">
        <f t="shared" si="13"/>
        <v>0</v>
      </c>
      <c r="D109" s="26">
        <v>97</v>
      </c>
      <c r="E109" s="27">
        <f t="shared" si="10"/>
        <v>323</v>
      </c>
      <c r="F109" s="52">
        <f t="shared" si="11"/>
        <v>170416.11362437872</v>
      </c>
      <c r="G109" s="52">
        <f t="shared" si="12"/>
        <v>922.2552739858729</v>
      </c>
      <c r="H109" s="52">
        <f t="shared" si="7"/>
        <v>655.2499568857361</v>
      </c>
      <c r="I109" s="53">
        <f t="shared" si="8"/>
        <v>267.00531710013684</v>
      </c>
    </row>
    <row r="110" spans="1:9" ht="15">
      <c r="A110" s="18">
        <f t="shared" si="9"/>
        <v>4.614</v>
      </c>
      <c r="B110" s="19"/>
      <c r="C110" s="20">
        <f t="shared" si="13"/>
        <v>0</v>
      </c>
      <c r="D110" s="26">
        <v>98</v>
      </c>
      <c r="E110" s="27">
        <f t="shared" si="10"/>
        <v>322</v>
      </c>
      <c r="F110" s="52">
        <f t="shared" si="11"/>
        <v>170149.10830727857</v>
      </c>
      <c r="G110" s="52">
        <f t="shared" si="12"/>
        <v>922.255273985873</v>
      </c>
      <c r="H110" s="52">
        <f t="shared" si="7"/>
        <v>654.2233214414861</v>
      </c>
      <c r="I110" s="53">
        <f t="shared" si="8"/>
        <v>268.03195254438697</v>
      </c>
    </row>
    <row r="111" spans="1:9" ht="15">
      <c r="A111" s="18">
        <f t="shared" si="9"/>
        <v>4.614</v>
      </c>
      <c r="B111" s="19"/>
      <c r="C111" s="20">
        <f t="shared" si="13"/>
        <v>0</v>
      </c>
      <c r="D111" s="26">
        <v>99</v>
      </c>
      <c r="E111" s="27">
        <f t="shared" si="10"/>
        <v>321</v>
      </c>
      <c r="F111" s="52">
        <f t="shared" si="11"/>
        <v>169881.0763547342</v>
      </c>
      <c r="G111" s="52">
        <f t="shared" si="12"/>
        <v>922.2552739858731</v>
      </c>
      <c r="H111" s="52">
        <f t="shared" si="7"/>
        <v>653.192738583953</v>
      </c>
      <c r="I111" s="53">
        <f t="shared" si="8"/>
        <v>269.0625354019202</v>
      </c>
    </row>
    <row r="112" spans="1:9" ht="15">
      <c r="A112" s="18">
        <f t="shared" si="9"/>
        <v>4.614</v>
      </c>
      <c r="B112" s="19"/>
      <c r="C112" s="20">
        <f t="shared" si="13"/>
        <v>0</v>
      </c>
      <c r="D112" s="26">
        <v>100</v>
      </c>
      <c r="E112" s="27">
        <f t="shared" si="10"/>
        <v>320</v>
      </c>
      <c r="F112" s="52">
        <f t="shared" si="11"/>
        <v>169612.01381933226</v>
      </c>
      <c r="G112" s="52">
        <f t="shared" si="12"/>
        <v>922.2552739858731</v>
      </c>
      <c r="H112" s="52">
        <f t="shared" si="7"/>
        <v>652.1581931353326</v>
      </c>
      <c r="I112" s="53">
        <f t="shared" si="8"/>
        <v>270.0970808505406</v>
      </c>
    </row>
    <row r="113" spans="1:9" ht="15">
      <c r="A113" s="18">
        <f t="shared" si="9"/>
        <v>4.614</v>
      </c>
      <c r="B113" s="19"/>
      <c r="C113" s="20">
        <f t="shared" si="13"/>
        <v>0</v>
      </c>
      <c r="D113" s="26">
        <v>101</v>
      </c>
      <c r="E113" s="27">
        <f t="shared" si="10"/>
        <v>319</v>
      </c>
      <c r="F113" s="52">
        <f t="shared" si="11"/>
        <v>169341.91673848173</v>
      </c>
      <c r="G113" s="52">
        <f t="shared" si="12"/>
        <v>922.255273985873</v>
      </c>
      <c r="H113" s="52">
        <f t="shared" si="7"/>
        <v>651.1196698594622</v>
      </c>
      <c r="I113" s="53">
        <f t="shared" si="8"/>
        <v>271.13560412641084</v>
      </c>
    </row>
    <row r="114" spans="1:9" ht="15">
      <c r="A114" s="18">
        <f t="shared" si="9"/>
        <v>4.614</v>
      </c>
      <c r="B114" s="19"/>
      <c r="C114" s="20">
        <f t="shared" si="13"/>
        <v>0</v>
      </c>
      <c r="D114" s="26">
        <v>102</v>
      </c>
      <c r="E114" s="27">
        <f t="shared" si="10"/>
        <v>318</v>
      </c>
      <c r="F114" s="52">
        <f t="shared" si="11"/>
        <v>169070.78113435532</v>
      </c>
      <c r="G114" s="52">
        <f t="shared" si="12"/>
        <v>922.2552739858731</v>
      </c>
      <c r="H114" s="52">
        <f t="shared" si="7"/>
        <v>650.0771534615961</v>
      </c>
      <c r="I114" s="53">
        <f t="shared" si="8"/>
        <v>272.178120524277</v>
      </c>
    </row>
    <row r="115" spans="1:9" ht="15">
      <c r="A115" s="18">
        <f t="shared" si="9"/>
        <v>4.614</v>
      </c>
      <c r="B115" s="19"/>
      <c r="C115" s="20">
        <f t="shared" si="13"/>
        <v>0</v>
      </c>
      <c r="D115" s="26">
        <v>103</v>
      </c>
      <c r="E115" s="27">
        <f t="shared" si="10"/>
        <v>317</v>
      </c>
      <c r="F115" s="52">
        <f t="shared" si="11"/>
        <v>168798.60301383105</v>
      </c>
      <c r="G115" s="52">
        <f t="shared" si="12"/>
        <v>922.2552739858733</v>
      </c>
      <c r="H115" s="52">
        <f t="shared" si="7"/>
        <v>649.0306285881803</v>
      </c>
      <c r="I115" s="53">
        <f t="shared" si="8"/>
        <v>273.22464539769294</v>
      </c>
    </row>
    <row r="116" spans="1:9" ht="15">
      <c r="A116" s="18">
        <f t="shared" si="9"/>
        <v>4.614</v>
      </c>
      <c r="B116" s="19"/>
      <c r="C116" s="20">
        <f t="shared" si="13"/>
        <v>0</v>
      </c>
      <c r="D116" s="26">
        <v>104</v>
      </c>
      <c r="E116" s="27">
        <f t="shared" si="10"/>
        <v>316</v>
      </c>
      <c r="F116" s="52">
        <f t="shared" si="11"/>
        <v>168525.37836843336</v>
      </c>
      <c r="G116" s="52">
        <f t="shared" si="12"/>
        <v>922.2552739858735</v>
      </c>
      <c r="H116" s="52">
        <f t="shared" si="7"/>
        <v>647.9800798266263</v>
      </c>
      <c r="I116" s="53">
        <f t="shared" si="8"/>
        <v>274.27519415924723</v>
      </c>
    </row>
    <row r="117" spans="1:9" ht="15">
      <c r="A117" s="18">
        <f t="shared" si="9"/>
        <v>4.614</v>
      </c>
      <c r="B117" s="19"/>
      <c r="C117" s="20">
        <f t="shared" si="13"/>
        <v>0</v>
      </c>
      <c r="D117" s="26">
        <v>105</v>
      </c>
      <c r="E117" s="27">
        <f t="shared" si="10"/>
        <v>315</v>
      </c>
      <c r="F117" s="52">
        <f t="shared" si="11"/>
        <v>168251.10317427412</v>
      </c>
      <c r="G117" s="52">
        <f t="shared" si="12"/>
        <v>922.2552739858735</v>
      </c>
      <c r="H117" s="52">
        <f t="shared" si="7"/>
        <v>646.925491705084</v>
      </c>
      <c r="I117" s="53">
        <f t="shared" si="8"/>
        <v>275.32978228078946</v>
      </c>
    </row>
    <row r="118" spans="1:9" ht="15">
      <c r="A118" s="18">
        <f t="shared" si="9"/>
        <v>4.614</v>
      </c>
      <c r="B118" s="19"/>
      <c r="C118" s="20">
        <f t="shared" si="13"/>
        <v>0</v>
      </c>
      <c r="D118" s="26">
        <v>106</v>
      </c>
      <c r="E118" s="27">
        <f t="shared" si="10"/>
        <v>314</v>
      </c>
      <c r="F118" s="52">
        <f t="shared" si="11"/>
        <v>167975.77339199334</v>
      </c>
      <c r="G118" s="52">
        <f t="shared" si="12"/>
        <v>922.2552739858737</v>
      </c>
      <c r="H118" s="52">
        <f t="shared" si="7"/>
        <v>645.8668486922144</v>
      </c>
      <c r="I118" s="53">
        <f t="shared" si="8"/>
        <v>276.38842529365934</v>
      </c>
    </row>
    <row r="119" spans="1:9" ht="15">
      <c r="A119" s="18">
        <f t="shared" si="9"/>
        <v>4.614</v>
      </c>
      <c r="B119" s="19"/>
      <c r="C119" s="20">
        <f t="shared" si="13"/>
        <v>0</v>
      </c>
      <c r="D119" s="26">
        <v>107</v>
      </c>
      <c r="E119" s="27">
        <f t="shared" si="10"/>
        <v>313</v>
      </c>
      <c r="F119" s="52">
        <f t="shared" si="11"/>
        <v>167699.38496669967</v>
      </c>
      <c r="G119" s="52">
        <f t="shared" si="12"/>
        <v>922.2552739858737</v>
      </c>
      <c r="H119" s="52">
        <f t="shared" si="7"/>
        <v>644.8041351969601</v>
      </c>
      <c r="I119" s="53">
        <f t="shared" si="8"/>
        <v>277.45113878891357</v>
      </c>
    </row>
    <row r="120" spans="1:9" ht="15">
      <c r="A120" s="18">
        <f t="shared" si="9"/>
        <v>4.614</v>
      </c>
      <c r="B120" s="19"/>
      <c r="C120" s="20">
        <f t="shared" si="13"/>
        <v>0</v>
      </c>
      <c r="D120" s="26">
        <v>108</v>
      </c>
      <c r="E120" s="27">
        <f t="shared" si="10"/>
        <v>312</v>
      </c>
      <c r="F120" s="52">
        <f t="shared" si="11"/>
        <v>167421.93382791075</v>
      </c>
      <c r="G120" s="52">
        <f t="shared" si="12"/>
        <v>922.2552739858735</v>
      </c>
      <c r="H120" s="52">
        <f t="shared" si="7"/>
        <v>643.7373355683169</v>
      </c>
      <c r="I120" s="53">
        <f t="shared" si="8"/>
        <v>278.5179384175566</v>
      </c>
    </row>
    <row r="121" spans="1:9" ht="15">
      <c r="A121" s="18">
        <f t="shared" si="9"/>
        <v>4.614</v>
      </c>
      <c r="B121" s="19"/>
      <c r="C121" s="20">
        <f t="shared" si="13"/>
        <v>0</v>
      </c>
      <c r="D121" s="26">
        <v>109</v>
      </c>
      <c r="E121" s="27">
        <f t="shared" si="10"/>
        <v>311</v>
      </c>
      <c r="F121" s="52">
        <f t="shared" si="11"/>
        <v>167143.4158894932</v>
      </c>
      <c r="G121" s="52">
        <f t="shared" si="12"/>
        <v>922.2552739858736</v>
      </c>
      <c r="H121" s="52">
        <f t="shared" si="7"/>
        <v>642.6664340951014</v>
      </c>
      <c r="I121" s="53">
        <f t="shared" si="8"/>
        <v>279.5888398907722</v>
      </c>
    </row>
    <row r="122" spans="1:9" ht="15">
      <c r="A122" s="18">
        <f t="shared" si="9"/>
        <v>4.614</v>
      </c>
      <c r="B122" s="19"/>
      <c r="C122" s="20">
        <f t="shared" si="13"/>
        <v>0</v>
      </c>
      <c r="D122" s="26">
        <v>110</v>
      </c>
      <c r="E122" s="27">
        <f t="shared" si="10"/>
        <v>310</v>
      </c>
      <c r="F122" s="52">
        <f t="shared" si="11"/>
        <v>166863.8270496024</v>
      </c>
      <c r="G122" s="52">
        <f t="shared" si="12"/>
        <v>922.2552739858736</v>
      </c>
      <c r="H122" s="52">
        <f t="shared" si="7"/>
        <v>641.5914150057212</v>
      </c>
      <c r="I122" s="53">
        <f t="shared" si="8"/>
        <v>280.66385898015244</v>
      </c>
    </row>
    <row r="123" spans="1:9" ht="15">
      <c r="A123" s="18">
        <f t="shared" si="9"/>
        <v>4.614</v>
      </c>
      <c r="B123" s="19"/>
      <c r="C123" s="20">
        <f t="shared" si="13"/>
        <v>0</v>
      </c>
      <c r="D123" s="26">
        <v>111</v>
      </c>
      <c r="E123" s="27">
        <f t="shared" si="10"/>
        <v>309</v>
      </c>
      <c r="F123" s="52">
        <f t="shared" si="11"/>
        <v>166583.16319062226</v>
      </c>
      <c r="G123" s="52">
        <f t="shared" si="12"/>
        <v>922.2552739858736</v>
      </c>
      <c r="H123" s="52">
        <f t="shared" si="7"/>
        <v>640.5122624679426</v>
      </c>
      <c r="I123" s="53">
        <f t="shared" si="8"/>
        <v>281.743011517931</v>
      </c>
    </row>
    <row r="124" spans="1:9" ht="15">
      <c r="A124" s="18">
        <f t="shared" si="9"/>
        <v>4.614</v>
      </c>
      <c r="B124" s="19"/>
      <c r="C124" s="20">
        <f t="shared" si="13"/>
        <v>0</v>
      </c>
      <c r="D124" s="26">
        <v>112</v>
      </c>
      <c r="E124" s="27">
        <f t="shared" si="10"/>
        <v>308</v>
      </c>
      <c r="F124" s="52">
        <f t="shared" si="11"/>
        <v>166301.42017910432</v>
      </c>
      <c r="G124" s="52">
        <f t="shared" si="12"/>
        <v>922.2552739858736</v>
      </c>
      <c r="H124" s="52">
        <f t="shared" si="7"/>
        <v>639.4289605886561</v>
      </c>
      <c r="I124" s="53">
        <f t="shared" si="8"/>
        <v>282.8263133972175</v>
      </c>
    </row>
    <row r="125" spans="1:9" ht="15">
      <c r="A125" s="18">
        <f t="shared" si="9"/>
        <v>4.614</v>
      </c>
      <c r="B125" s="19"/>
      <c r="C125" s="20">
        <f t="shared" si="13"/>
        <v>0</v>
      </c>
      <c r="D125" s="26">
        <v>113</v>
      </c>
      <c r="E125" s="27">
        <f t="shared" si="10"/>
        <v>307</v>
      </c>
      <c r="F125" s="52">
        <f t="shared" si="11"/>
        <v>166018.5938657071</v>
      </c>
      <c r="G125" s="52">
        <f t="shared" si="12"/>
        <v>922.2552739858738</v>
      </c>
      <c r="H125" s="52">
        <f t="shared" si="7"/>
        <v>638.3414934136439</v>
      </c>
      <c r="I125" s="53">
        <f t="shared" si="8"/>
        <v>283.91378057222994</v>
      </c>
    </row>
    <row r="126" spans="1:9" ht="15">
      <c r="A126" s="18">
        <f t="shared" si="9"/>
        <v>4.614</v>
      </c>
      <c r="B126" s="19"/>
      <c r="C126" s="20">
        <f t="shared" si="13"/>
        <v>0</v>
      </c>
      <c r="D126" s="26">
        <v>114</v>
      </c>
      <c r="E126" s="27">
        <f t="shared" si="10"/>
        <v>306</v>
      </c>
      <c r="F126" s="52">
        <f t="shared" si="11"/>
        <v>165734.68008513487</v>
      </c>
      <c r="G126" s="52">
        <f t="shared" si="12"/>
        <v>922.2552739858737</v>
      </c>
      <c r="H126" s="52">
        <f t="shared" si="7"/>
        <v>637.2498449273436</v>
      </c>
      <c r="I126" s="53">
        <f t="shared" si="8"/>
        <v>285.0054290585301</v>
      </c>
    </row>
    <row r="127" spans="1:9" ht="15">
      <c r="A127" s="18">
        <f t="shared" si="9"/>
        <v>4.614</v>
      </c>
      <c r="B127" s="19"/>
      <c r="C127" s="20">
        <f t="shared" si="13"/>
        <v>0</v>
      </c>
      <c r="D127" s="26">
        <v>115</v>
      </c>
      <c r="E127" s="27">
        <f t="shared" si="10"/>
        <v>305</v>
      </c>
      <c r="F127" s="52">
        <f t="shared" si="11"/>
        <v>165449.67465607633</v>
      </c>
      <c r="G127" s="52">
        <f t="shared" si="12"/>
        <v>922.2552739858737</v>
      </c>
      <c r="H127" s="52">
        <f t="shared" si="7"/>
        <v>636.1539990526135</v>
      </c>
      <c r="I127" s="53">
        <f t="shared" si="8"/>
        <v>286.10127493326024</v>
      </c>
    </row>
    <row r="128" spans="1:9" ht="15">
      <c r="A128" s="18">
        <f t="shared" si="9"/>
        <v>4.614</v>
      </c>
      <c r="B128" s="19"/>
      <c r="C128" s="20">
        <f t="shared" si="13"/>
        <v>0</v>
      </c>
      <c r="D128" s="26">
        <v>116</v>
      </c>
      <c r="E128" s="27">
        <f t="shared" si="10"/>
        <v>304</v>
      </c>
      <c r="F128" s="52">
        <f t="shared" si="11"/>
        <v>165163.57338114307</v>
      </c>
      <c r="G128" s="52">
        <f t="shared" si="12"/>
        <v>922.2552739858737</v>
      </c>
      <c r="H128" s="52">
        <f t="shared" si="7"/>
        <v>635.0539396504951</v>
      </c>
      <c r="I128" s="53">
        <f t="shared" si="8"/>
        <v>287.20133433537865</v>
      </c>
    </row>
    <row r="129" spans="1:9" ht="15">
      <c r="A129" s="18">
        <f t="shared" si="9"/>
        <v>4.614</v>
      </c>
      <c r="B129" s="19"/>
      <c r="C129" s="20">
        <f t="shared" si="13"/>
        <v>0</v>
      </c>
      <c r="D129" s="26">
        <v>117</v>
      </c>
      <c r="E129" s="27">
        <f t="shared" si="10"/>
        <v>303</v>
      </c>
      <c r="F129" s="52">
        <f t="shared" si="11"/>
        <v>164876.3720468077</v>
      </c>
      <c r="G129" s="52">
        <f t="shared" si="12"/>
        <v>922.2552739858738</v>
      </c>
      <c r="H129" s="52">
        <f t="shared" si="7"/>
        <v>633.9496505199756</v>
      </c>
      <c r="I129" s="53">
        <f t="shared" si="8"/>
        <v>288.3056234658982</v>
      </c>
    </row>
    <row r="130" spans="1:9" ht="15">
      <c r="A130" s="18">
        <f t="shared" si="9"/>
        <v>4.614</v>
      </c>
      <c r="B130" s="19"/>
      <c r="C130" s="20">
        <f t="shared" si="13"/>
        <v>0</v>
      </c>
      <c r="D130" s="26">
        <v>118</v>
      </c>
      <c r="E130" s="27">
        <f t="shared" si="10"/>
        <v>302</v>
      </c>
      <c r="F130" s="52">
        <f t="shared" si="11"/>
        <v>164588.0664233418</v>
      </c>
      <c r="G130" s="52">
        <f t="shared" si="12"/>
        <v>922.2552739858739</v>
      </c>
      <c r="H130" s="52">
        <f t="shared" si="7"/>
        <v>632.8411153977493</v>
      </c>
      <c r="I130" s="53">
        <f t="shared" si="8"/>
        <v>289.4141585881247</v>
      </c>
    </row>
    <row r="131" spans="1:9" ht="15">
      <c r="A131" s="18">
        <f t="shared" si="9"/>
        <v>4.614</v>
      </c>
      <c r="B131" s="19"/>
      <c r="C131" s="20">
        <f t="shared" si="13"/>
        <v>0</v>
      </c>
      <c r="D131" s="26">
        <v>119</v>
      </c>
      <c r="E131" s="27">
        <f t="shared" si="10"/>
        <v>301</v>
      </c>
      <c r="F131" s="52">
        <f t="shared" si="11"/>
        <v>164298.65226475368</v>
      </c>
      <c r="G131" s="52">
        <f t="shared" si="12"/>
        <v>922.255273985874</v>
      </c>
      <c r="H131" s="52">
        <f t="shared" si="7"/>
        <v>631.7283179579779</v>
      </c>
      <c r="I131" s="53">
        <f t="shared" si="8"/>
        <v>290.5269560278962</v>
      </c>
    </row>
    <row r="132" spans="1:9" ht="15">
      <c r="A132" s="18">
        <f t="shared" si="9"/>
        <v>4.614</v>
      </c>
      <c r="B132" s="19"/>
      <c r="C132" s="20">
        <f t="shared" si="13"/>
        <v>0</v>
      </c>
      <c r="D132" s="26">
        <v>120</v>
      </c>
      <c r="E132" s="27">
        <f t="shared" si="10"/>
        <v>300</v>
      </c>
      <c r="F132" s="52">
        <f t="shared" si="11"/>
        <v>164008.12530872578</v>
      </c>
      <c r="G132" s="52">
        <f t="shared" si="12"/>
        <v>922.2552739858739</v>
      </c>
      <c r="H132" s="52">
        <f t="shared" si="7"/>
        <v>630.6112418120506</v>
      </c>
      <c r="I132" s="53">
        <f t="shared" si="8"/>
        <v>291.64403217382335</v>
      </c>
    </row>
    <row r="133" spans="1:9" ht="15">
      <c r="A133" s="18">
        <f t="shared" si="9"/>
        <v>4.614</v>
      </c>
      <c r="B133" s="19"/>
      <c r="C133" s="20">
        <f t="shared" si="13"/>
        <v>0</v>
      </c>
      <c r="D133" s="26">
        <v>121</v>
      </c>
      <c r="E133" s="27">
        <f t="shared" si="10"/>
        <v>299</v>
      </c>
      <c r="F133" s="52">
        <f t="shared" si="11"/>
        <v>163716.48127655196</v>
      </c>
      <c r="G133" s="52">
        <f t="shared" si="12"/>
        <v>922.255273985874</v>
      </c>
      <c r="H133" s="52">
        <f t="shared" si="7"/>
        <v>629.4898705083423</v>
      </c>
      <c r="I133" s="53">
        <f t="shared" si="8"/>
        <v>292.7654034775318</v>
      </c>
    </row>
    <row r="134" spans="1:9" ht="15">
      <c r="A134" s="18">
        <f t="shared" si="9"/>
        <v>4.614</v>
      </c>
      <c r="B134" s="19"/>
      <c r="C134" s="20">
        <f t="shared" si="13"/>
        <v>0</v>
      </c>
      <c r="D134" s="26">
        <v>122</v>
      </c>
      <c r="E134" s="27">
        <f t="shared" si="10"/>
        <v>298</v>
      </c>
      <c r="F134" s="52">
        <f t="shared" si="11"/>
        <v>163423.71587307443</v>
      </c>
      <c r="G134" s="52">
        <f t="shared" si="12"/>
        <v>922.255273985874</v>
      </c>
      <c r="H134" s="52">
        <f t="shared" si="7"/>
        <v>628.3641875319712</v>
      </c>
      <c r="I134" s="53">
        <f t="shared" si="8"/>
        <v>293.89108645390286</v>
      </c>
    </row>
    <row r="135" spans="1:9" ht="15">
      <c r="A135" s="18">
        <f t="shared" si="9"/>
        <v>4.614</v>
      </c>
      <c r="B135" s="19"/>
      <c r="C135" s="20">
        <f t="shared" si="13"/>
        <v>0</v>
      </c>
      <c r="D135" s="26">
        <v>123</v>
      </c>
      <c r="E135" s="27">
        <f t="shared" si="10"/>
        <v>297</v>
      </c>
      <c r="F135" s="52">
        <f t="shared" si="11"/>
        <v>163129.82478662053</v>
      </c>
      <c r="G135" s="52">
        <f t="shared" si="12"/>
        <v>922.2552739858743</v>
      </c>
      <c r="H135" s="52">
        <f t="shared" si="7"/>
        <v>627.234176304556</v>
      </c>
      <c r="I135" s="53">
        <f t="shared" si="8"/>
        <v>295.02109768131834</v>
      </c>
    </row>
    <row r="136" spans="1:9" ht="15">
      <c r="A136" s="18">
        <f t="shared" si="9"/>
        <v>4.614</v>
      </c>
      <c r="B136" s="19"/>
      <c r="C136" s="20">
        <f t="shared" si="13"/>
        <v>0</v>
      </c>
      <c r="D136" s="26">
        <v>124</v>
      </c>
      <c r="E136" s="27">
        <f t="shared" si="10"/>
        <v>296</v>
      </c>
      <c r="F136" s="52">
        <f t="shared" si="11"/>
        <v>162834.80368893922</v>
      </c>
      <c r="G136" s="52">
        <f t="shared" si="12"/>
        <v>922.2552739858743</v>
      </c>
      <c r="H136" s="52">
        <f t="shared" si="7"/>
        <v>626.0998201839714</v>
      </c>
      <c r="I136" s="53">
        <f t="shared" si="8"/>
        <v>296.1554538019029</v>
      </c>
    </row>
    <row r="137" spans="1:9" ht="15">
      <c r="A137" s="18">
        <f t="shared" si="9"/>
        <v>4.614</v>
      </c>
      <c r="B137" s="19"/>
      <c r="C137" s="20">
        <f t="shared" si="13"/>
        <v>0</v>
      </c>
      <c r="D137" s="26">
        <v>125</v>
      </c>
      <c r="E137" s="27">
        <f t="shared" si="10"/>
        <v>295</v>
      </c>
      <c r="F137" s="52">
        <f t="shared" si="11"/>
        <v>162538.6482351373</v>
      </c>
      <c r="G137" s="52">
        <f t="shared" si="12"/>
        <v>922.2552739858743</v>
      </c>
      <c r="H137" s="52">
        <f t="shared" si="7"/>
        <v>624.961102464103</v>
      </c>
      <c r="I137" s="53">
        <f t="shared" si="8"/>
        <v>297.2941715217713</v>
      </c>
    </row>
    <row r="138" spans="1:9" ht="15">
      <c r="A138" s="18">
        <f t="shared" si="9"/>
        <v>4.614</v>
      </c>
      <c r="B138" s="19"/>
      <c r="C138" s="20">
        <f t="shared" si="13"/>
        <v>0</v>
      </c>
      <c r="D138" s="26">
        <v>126</v>
      </c>
      <c r="E138" s="27">
        <f t="shared" si="10"/>
        <v>294</v>
      </c>
      <c r="F138" s="52">
        <f t="shared" si="11"/>
        <v>162241.35406361555</v>
      </c>
      <c r="G138" s="52">
        <f t="shared" si="12"/>
        <v>922.2552739858744</v>
      </c>
      <c r="H138" s="52">
        <f t="shared" si="7"/>
        <v>623.8180063746017</v>
      </c>
      <c r="I138" s="53">
        <f t="shared" si="8"/>
        <v>298.43726761127266</v>
      </c>
    </row>
    <row r="139" spans="1:9" ht="15">
      <c r="A139" s="18">
        <f t="shared" si="9"/>
        <v>4.614</v>
      </c>
      <c r="B139" s="19"/>
      <c r="C139" s="20">
        <f t="shared" si="13"/>
        <v>0</v>
      </c>
      <c r="D139" s="26">
        <v>127</v>
      </c>
      <c r="E139" s="27">
        <f t="shared" si="10"/>
        <v>293</v>
      </c>
      <c r="F139" s="52">
        <f t="shared" si="11"/>
        <v>161942.91679600428</v>
      </c>
      <c r="G139" s="52">
        <f t="shared" si="12"/>
        <v>922.2552739858745</v>
      </c>
      <c r="H139" s="52">
        <f t="shared" si="7"/>
        <v>622.6705150806365</v>
      </c>
      <c r="I139" s="53">
        <f t="shared" si="8"/>
        <v>299.584758905238</v>
      </c>
    </row>
    <row r="140" spans="1:9" ht="15">
      <c r="A140" s="18">
        <f t="shared" si="9"/>
        <v>4.614</v>
      </c>
      <c r="B140" s="19"/>
      <c r="C140" s="20">
        <f t="shared" si="13"/>
        <v>0</v>
      </c>
      <c r="D140" s="26">
        <v>128</v>
      </c>
      <c r="E140" s="27">
        <f t="shared" si="10"/>
        <v>292</v>
      </c>
      <c r="F140" s="52">
        <f t="shared" si="11"/>
        <v>161643.33203709906</v>
      </c>
      <c r="G140" s="52">
        <f t="shared" si="12"/>
        <v>922.2552739858745</v>
      </c>
      <c r="H140" s="52">
        <f aca="true" t="shared" si="14" ref="H140:H203">IF(ISERR(+F140*A140/$B$7/100)=1,0,F140*A140/$B$7/100)</f>
        <v>621.5186116826459</v>
      </c>
      <c r="I140" s="53">
        <f aca="true" t="shared" si="15" ref="I140:I203">IF(ISERR(+G140-H140)=1,0,G140-H140)</f>
        <v>300.7366623032286</v>
      </c>
    </row>
    <row r="141" spans="1:9" ht="15">
      <c r="A141" s="18">
        <f aca="true" t="shared" si="16" ref="A141:A204">A140</f>
        <v>4.614</v>
      </c>
      <c r="B141" s="19"/>
      <c r="C141" s="20">
        <f t="shared" si="13"/>
        <v>0</v>
      </c>
      <c r="D141" s="26">
        <v>129</v>
      </c>
      <c r="E141" s="27">
        <f aca="true" t="shared" si="17" ref="E141:E204">(-LOG(1-((F141-B141)*A141/100/$B$7/G140))/(LOG(1+(A141/$B$7/100)))*(C141&lt;&gt;0))+(E140-1)*(C141=0)</f>
        <v>291</v>
      </c>
      <c r="F141" s="52">
        <f aca="true" t="shared" si="18" ref="F141:F204">(F140-I140-B140)*(E140&gt;1)</f>
        <v>161342.5953747958</v>
      </c>
      <c r="G141" s="52">
        <f aca="true" t="shared" si="19" ref="G141:G204">PMT(A141/100/$B$7,E141,-F141)*(C141=0)+G140*(C141&lt;&gt;0)</f>
        <v>922.2552739858746</v>
      </c>
      <c r="H141" s="52">
        <f t="shared" si="14"/>
        <v>620.3622792160899</v>
      </c>
      <c r="I141" s="53">
        <f t="shared" si="15"/>
        <v>301.89299476978476</v>
      </c>
    </row>
    <row r="142" spans="1:9" ht="15">
      <c r="A142" s="18">
        <f t="shared" si="16"/>
        <v>4.614</v>
      </c>
      <c r="B142" s="19"/>
      <c r="C142" s="20">
        <f aca="true" t="shared" si="20" ref="C142:C205">+C141</f>
        <v>0</v>
      </c>
      <c r="D142" s="26">
        <v>130</v>
      </c>
      <c r="E142" s="27">
        <f t="shared" si="17"/>
        <v>290</v>
      </c>
      <c r="F142" s="52">
        <f t="shared" si="18"/>
        <v>161040.70238002602</v>
      </c>
      <c r="G142" s="52">
        <f t="shared" si="19"/>
        <v>922.2552739858746</v>
      </c>
      <c r="H142" s="52">
        <f t="shared" si="14"/>
        <v>619.2015006511999</v>
      </c>
      <c r="I142" s="53">
        <f t="shared" si="15"/>
        <v>303.0537733346747</v>
      </c>
    </row>
    <row r="143" spans="1:9" ht="15">
      <c r="A143" s="18">
        <f t="shared" si="16"/>
        <v>4.614</v>
      </c>
      <c r="B143" s="19"/>
      <c r="C143" s="20">
        <f t="shared" si="20"/>
        <v>0</v>
      </c>
      <c r="D143" s="26">
        <v>131</v>
      </c>
      <c r="E143" s="27">
        <f t="shared" si="17"/>
        <v>289</v>
      </c>
      <c r="F143" s="52">
        <f t="shared" si="18"/>
        <v>160737.64860669133</v>
      </c>
      <c r="G143" s="52">
        <f t="shared" si="19"/>
        <v>922.2552739858746</v>
      </c>
      <c r="H143" s="52">
        <f t="shared" si="14"/>
        <v>618.0362588927281</v>
      </c>
      <c r="I143" s="53">
        <f t="shared" si="15"/>
        <v>304.2190150931465</v>
      </c>
    </row>
    <row r="144" spans="1:9" ht="15">
      <c r="A144" s="18">
        <f t="shared" si="16"/>
        <v>4.614</v>
      </c>
      <c r="B144" s="19"/>
      <c r="C144" s="20">
        <f t="shared" si="20"/>
        <v>0</v>
      </c>
      <c r="D144" s="26">
        <v>132</v>
      </c>
      <c r="E144" s="27">
        <f t="shared" si="17"/>
        <v>288</v>
      </c>
      <c r="F144" s="52">
        <f t="shared" si="18"/>
        <v>160433.4295915982</v>
      </c>
      <c r="G144" s="52">
        <f t="shared" si="19"/>
        <v>922.2552739858745</v>
      </c>
      <c r="H144" s="52">
        <f t="shared" si="14"/>
        <v>616.866536779695</v>
      </c>
      <c r="I144" s="53">
        <f t="shared" si="15"/>
        <v>305.3887372061795</v>
      </c>
    </row>
    <row r="145" spans="1:9" ht="15">
      <c r="A145" s="18">
        <f t="shared" si="16"/>
        <v>4.614</v>
      </c>
      <c r="B145" s="19"/>
      <c r="C145" s="20">
        <f t="shared" si="20"/>
        <v>0</v>
      </c>
      <c r="D145" s="26">
        <v>133</v>
      </c>
      <c r="E145" s="27">
        <f t="shared" si="17"/>
        <v>287</v>
      </c>
      <c r="F145" s="52">
        <f t="shared" si="18"/>
        <v>160128.04085439202</v>
      </c>
      <c r="G145" s="52">
        <f t="shared" si="19"/>
        <v>922.2552739858746</v>
      </c>
      <c r="H145" s="52">
        <f t="shared" si="14"/>
        <v>615.6923170851372</v>
      </c>
      <c r="I145" s="53">
        <f t="shared" si="15"/>
        <v>306.5629569007374</v>
      </c>
    </row>
    <row r="146" spans="1:9" ht="15">
      <c r="A146" s="18">
        <f t="shared" si="16"/>
        <v>4.614</v>
      </c>
      <c r="B146" s="19"/>
      <c r="C146" s="20">
        <f t="shared" si="20"/>
        <v>0</v>
      </c>
      <c r="D146" s="26">
        <v>134</v>
      </c>
      <c r="E146" s="27">
        <f t="shared" si="17"/>
        <v>286</v>
      </c>
      <c r="F146" s="52">
        <f t="shared" si="18"/>
        <v>159821.47789749128</v>
      </c>
      <c r="G146" s="52">
        <f t="shared" si="19"/>
        <v>922.2552739858746</v>
      </c>
      <c r="H146" s="52">
        <f t="shared" si="14"/>
        <v>614.513582515854</v>
      </c>
      <c r="I146" s="53">
        <f t="shared" si="15"/>
        <v>307.74169147002067</v>
      </c>
    </row>
    <row r="147" spans="1:9" ht="15">
      <c r="A147" s="18">
        <f t="shared" si="16"/>
        <v>4.614</v>
      </c>
      <c r="B147" s="19"/>
      <c r="C147" s="20">
        <f t="shared" si="20"/>
        <v>0</v>
      </c>
      <c r="D147" s="26">
        <v>135</v>
      </c>
      <c r="E147" s="27">
        <f t="shared" si="17"/>
        <v>285</v>
      </c>
      <c r="F147" s="52">
        <f t="shared" si="18"/>
        <v>159513.73620602125</v>
      </c>
      <c r="G147" s="52">
        <f t="shared" si="19"/>
        <v>922.2552739858747</v>
      </c>
      <c r="H147" s="52">
        <f t="shared" si="14"/>
        <v>613.3303157121517</v>
      </c>
      <c r="I147" s="53">
        <f t="shared" si="15"/>
        <v>308.92495827372306</v>
      </c>
    </row>
    <row r="148" spans="1:9" ht="15">
      <c r="A148" s="18">
        <f t="shared" si="16"/>
        <v>4.614</v>
      </c>
      <c r="B148" s="19"/>
      <c r="C148" s="20">
        <f t="shared" si="20"/>
        <v>0</v>
      </c>
      <c r="D148" s="26">
        <v>136</v>
      </c>
      <c r="E148" s="27">
        <f t="shared" si="17"/>
        <v>284</v>
      </c>
      <c r="F148" s="52">
        <f t="shared" si="18"/>
        <v>159204.81124774754</v>
      </c>
      <c r="G148" s="52">
        <f t="shared" si="19"/>
        <v>922.2552739858749</v>
      </c>
      <c r="H148" s="52">
        <f t="shared" si="14"/>
        <v>612.1424992475892</v>
      </c>
      <c r="I148" s="53">
        <f t="shared" si="15"/>
        <v>310.1127747382857</v>
      </c>
    </row>
    <row r="149" spans="1:9" ht="15">
      <c r="A149" s="18">
        <f t="shared" si="16"/>
        <v>4.614</v>
      </c>
      <c r="B149" s="19"/>
      <c r="C149" s="20">
        <f t="shared" si="20"/>
        <v>0</v>
      </c>
      <c r="D149" s="26">
        <v>137</v>
      </c>
      <c r="E149" s="27">
        <f t="shared" si="17"/>
        <v>283</v>
      </c>
      <c r="F149" s="52">
        <f t="shared" si="18"/>
        <v>158894.69847300925</v>
      </c>
      <c r="G149" s="52">
        <f t="shared" si="19"/>
        <v>922.2552739858749</v>
      </c>
      <c r="H149" s="52">
        <f t="shared" si="14"/>
        <v>610.9501156287206</v>
      </c>
      <c r="I149" s="53">
        <f t="shared" si="15"/>
        <v>311.30515835715426</v>
      </c>
    </row>
    <row r="150" spans="1:9" ht="15">
      <c r="A150" s="18">
        <f t="shared" si="16"/>
        <v>4.614</v>
      </c>
      <c r="B150" s="19"/>
      <c r="C150" s="20">
        <f t="shared" si="20"/>
        <v>0</v>
      </c>
      <c r="D150" s="26">
        <v>138</v>
      </c>
      <c r="E150" s="27">
        <f t="shared" si="17"/>
        <v>282</v>
      </c>
      <c r="F150" s="52">
        <f t="shared" si="18"/>
        <v>158583.3933146521</v>
      </c>
      <c r="G150" s="52">
        <f t="shared" si="19"/>
        <v>922.2552739858749</v>
      </c>
      <c r="H150" s="52">
        <f t="shared" si="14"/>
        <v>609.7531472948373</v>
      </c>
      <c r="I150" s="53">
        <f t="shared" si="15"/>
        <v>312.5021266910376</v>
      </c>
    </row>
    <row r="151" spans="1:9" ht="15">
      <c r="A151" s="18">
        <f t="shared" si="16"/>
        <v>4.614</v>
      </c>
      <c r="B151" s="19"/>
      <c r="C151" s="20">
        <f t="shared" si="20"/>
        <v>0</v>
      </c>
      <c r="D151" s="26">
        <v>139</v>
      </c>
      <c r="E151" s="27">
        <f t="shared" si="17"/>
        <v>281</v>
      </c>
      <c r="F151" s="52">
        <f t="shared" si="18"/>
        <v>158270.89118796104</v>
      </c>
      <c r="G151" s="52">
        <f t="shared" si="19"/>
        <v>922.2552739858749</v>
      </c>
      <c r="H151" s="52">
        <f t="shared" si="14"/>
        <v>608.5515766177101</v>
      </c>
      <c r="I151" s="53">
        <f t="shared" si="15"/>
        <v>313.70369736816474</v>
      </c>
    </row>
    <row r="152" spans="1:9" ht="15">
      <c r="A152" s="18">
        <f t="shared" si="16"/>
        <v>4.614</v>
      </c>
      <c r="B152" s="19"/>
      <c r="C152" s="20">
        <f t="shared" si="20"/>
        <v>0</v>
      </c>
      <c r="D152" s="26">
        <v>140</v>
      </c>
      <c r="E152" s="27">
        <f t="shared" si="17"/>
        <v>280</v>
      </c>
      <c r="F152" s="52">
        <f t="shared" si="18"/>
        <v>157957.18749059289</v>
      </c>
      <c r="G152" s="52">
        <f t="shared" si="19"/>
        <v>922.255273985875</v>
      </c>
      <c r="H152" s="52">
        <f t="shared" si="14"/>
        <v>607.3453859013297</v>
      </c>
      <c r="I152" s="53">
        <f t="shared" si="15"/>
        <v>314.9098880845453</v>
      </c>
    </row>
    <row r="153" spans="1:9" ht="15">
      <c r="A153" s="18">
        <f t="shared" si="16"/>
        <v>4.614</v>
      </c>
      <c r="B153" s="19"/>
      <c r="C153" s="20">
        <f t="shared" si="20"/>
        <v>0</v>
      </c>
      <c r="D153" s="26">
        <v>141</v>
      </c>
      <c r="E153" s="27">
        <f t="shared" si="17"/>
        <v>279</v>
      </c>
      <c r="F153" s="52">
        <f t="shared" si="18"/>
        <v>157642.27760250834</v>
      </c>
      <c r="G153" s="52">
        <f t="shared" si="19"/>
        <v>922.255273985875</v>
      </c>
      <c r="H153" s="52">
        <f t="shared" si="14"/>
        <v>606.1345573816445</v>
      </c>
      <c r="I153" s="53">
        <f t="shared" si="15"/>
        <v>316.12071660423044</v>
      </c>
    </row>
    <row r="154" spans="1:9" ht="15">
      <c r="A154" s="18">
        <f t="shared" si="16"/>
        <v>4.614</v>
      </c>
      <c r="B154" s="19"/>
      <c r="C154" s="20">
        <f t="shared" si="20"/>
        <v>0</v>
      </c>
      <c r="D154" s="26">
        <v>142</v>
      </c>
      <c r="E154" s="27">
        <f t="shared" si="17"/>
        <v>278</v>
      </c>
      <c r="F154" s="52">
        <f t="shared" si="18"/>
        <v>157326.1568859041</v>
      </c>
      <c r="G154" s="52">
        <f t="shared" si="19"/>
        <v>922.255273985875</v>
      </c>
      <c r="H154" s="52">
        <f t="shared" si="14"/>
        <v>604.9190732263013</v>
      </c>
      <c r="I154" s="53">
        <f t="shared" si="15"/>
        <v>317.33620075957367</v>
      </c>
    </row>
    <row r="155" spans="1:9" ht="15">
      <c r="A155" s="18">
        <f t="shared" si="16"/>
        <v>4.614</v>
      </c>
      <c r="B155" s="19"/>
      <c r="C155" s="20">
        <f t="shared" si="20"/>
        <v>0</v>
      </c>
      <c r="D155" s="26">
        <v>143</v>
      </c>
      <c r="E155" s="27">
        <f t="shared" si="17"/>
        <v>277</v>
      </c>
      <c r="F155" s="52">
        <f t="shared" si="18"/>
        <v>157008.82068514454</v>
      </c>
      <c r="G155" s="52">
        <f t="shared" si="19"/>
        <v>922.2552739858752</v>
      </c>
      <c r="H155" s="52">
        <f t="shared" si="14"/>
        <v>603.6989155343807</v>
      </c>
      <c r="I155" s="53">
        <f t="shared" si="15"/>
        <v>318.5563584514945</v>
      </c>
    </row>
    <row r="156" spans="1:9" ht="15">
      <c r="A156" s="18">
        <f t="shared" si="16"/>
        <v>4.614</v>
      </c>
      <c r="B156" s="19"/>
      <c r="C156" s="20">
        <f t="shared" si="20"/>
        <v>0</v>
      </c>
      <c r="D156" s="26">
        <v>144</v>
      </c>
      <c r="E156" s="27">
        <f t="shared" si="17"/>
        <v>276</v>
      </c>
      <c r="F156" s="52">
        <f t="shared" si="18"/>
        <v>156690.26432669305</v>
      </c>
      <c r="G156" s="52">
        <f t="shared" si="19"/>
        <v>922.2552739858753</v>
      </c>
      <c r="H156" s="52">
        <f t="shared" si="14"/>
        <v>602.4740663361348</v>
      </c>
      <c r="I156" s="53">
        <f t="shared" si="15"/>
        <v>319.7812076497405</v>
      </c>
    </row>
    <row r="157" spans="1:9" ht="15">
      <c r="A157" s="18">
        <f t="shared" si="16"/>
        <v>4.614</v>
      </c>
      <c r="B157" s="19"/>
      <c r="C157" s="20">
        <f t="shared" si="20"/>
        <v>0</v>
      </c>
      <c r="D157" s="26">
        <v>145</v>
      </c>
      <c r="E157" s="27">
        <f t="shared" si="17"/>
        <v>275</v>
      </c>
      <c r="F157" s="52">
        <f t="shared" si="18"/>
        <v>156370.48311904332</v>
      </c>
      <c r="G157" s="52">
        <f t="shared" si="19"/>
        <v>922.2552739858753</v>
      </c>
      <c r="H157" s="52">
        <f t="shared" si="14"/>
        <v>601.2445075927214</v>
      </c>
      <c r="I157" s="53">
        <f t="shared" si="15"/>
        <v>321.01076639315386</v>
      </c>
    </row>
    <row r="158" spans="1:9" ht="15">
      <c r="A158" s="18">
        <f t="shared" si="16"/>
        <v>4.614</v>
      </c>
      <c r="B158" s="19"/>
      <c r="C158" s="20">
        <f t="shared" si="20"/>
        <v>0</v>
      </c>
      <c r="D158" s="26">
        <v>146</v>
      </c>
      <c r="E158" s="27">
        <f t="shared" si="17"/>
        <v>274</v>
      </c>
      <c r="F158" s="52">
        <f t="shared" si="18"/>
        <v>156049.47235265016</v>
      </c>
      <c r="G158" s="52">
        <f t="shared" si="19"/>
        <v>922.2552739858752</v>
      </c>
      <c r="H158" s="52">
        <f t="shared" si="14"/>
        <v>600.0102211959398</v>
      </c>
      <c r="I158" s="53">
        <f t="shared" si="15"/>
        <v>322.24505278993536</v>
      </c>
    </row>
    <row r="159" spans="1:9" ht="15">
      <c r="A159" s="18">
        <f t="shared" si="16"/>
        <v>4.614</v>
      </c>
      <c r="B159" s="19"/>
      <c r="C159" s="20">
        <f t="shared" si="20"/>
        <v>0</v>
      </c>
      <c r="D159" s="26">
        <v>147</v>
      </c>
      <c r="E159" s="27">
        <f t="shared" si="17"/>
        <v>273</v>
      </c>
      <c r="F159" s="52">
        <f t="shared" si="18"/>
        <v>155727.2272998602</v>
      </c>
      <c r="G159" s="52">
        <f t="shared" si="19"/>
        <v>922.2552739858754</v>
      </c>
      <c r="H159" s="52">
        <f t="shared" si="14"/>
        <v>598.7711889679625</v>
      </c>
      <c r="I159" s="53">
        <f t="shared" si="15"/>
        <v>323.4840850179129</v>
      </c>
    </row>
    <row r="160" spans="1:9" ht="15">
      <c r="A160" s="18">
        <f t="shared" si="16"/>
        <v>4.614</v>
      </c>
      <c r="B160" s="19"/>
      <c r="C160" s="20">
        <f t="shared" si="20"/>
        <v>0</v>
      </c>
      <c r="D160" s="26">
        <v>148</v>
      </c>
      <c r="E160" s="27">
        <f t="shared" si="17"/>
        <v>272</v>
      </c>
      <c r="F160" s="52">
        <f t="shared" si="18"/>
        <v>155403.7432148423</v>
      </c>
      <c r="G160" s="52">
        <f t="shared" si="19"/>
        <v>922.2552739858753</v>
      </c>
      <c r="H160" s="52">
        <f t="shared" si="14"/>
        <v>597.5273926610687</v>
      </c>
      <c r="I160" s="53">
        <f t="shared" si="15"/>
        <v>324.7278813248066</v>
      </c>
    </row>
    <row r="161" spans="1:9" ht="15">
      <c r="A161" s="18">
        <f t="shared" si="16"/>
        <v>4.614</v>
      </c>
      <c r="B161" s="19"/>
      <c r="C161" s="20">
        <f t="shared" si="20"/>
        <v>0</v>
      </c>
      <c r="D161" s="26">
        <v>149</v>
      </c>
      <c r="E161" s="27">
        <f t="shared" si="17"/>
        <v>271</v>
      </c>
      <c r="F161" s="52">
        <f t="shared" si="18"/>
        <v>155079.0153335175</v>
      </c>
      <c r="G161" s="52">
        <f t="shared" si="19"/>
        <v>922.2552739858755</v>
      </c>
      <c r="H161" s="52">
        <f t="shared" si="14"/>
        <v>596.2788139573748</v>
      </c>
      <c r="I161" s="53">
        <f t="shared" si="15"/>
        <v>325.9764600285007</v>
      </c>
    </row>
    <row r="162" spans="1:9" ht="15">
      <c r="A162" s="18">
        <f t="shared" si="16"/>
        <v>4.614</v>
      </c>
      <c r="B162" s="19"/>
      <c r="C162" s="20">
        <f t="shared" si="20"/>
        <v>0</v>
      </c>
      <c r="D162" s="26">
        <v>150</v>
      </c>
      <c r="E162" s="27">
        <f t="shared" si="17"/>
        <v>270</v>
      </c>
      <c r="F162" s="52">
        <f t="shared" si="18"/>
        <v>154753.03887348901</v>
      </c>
      <c r="G162" s="52">
        <f t="shared" si="19"/>
        <v>922.2552739858756</v>
      </c>
      <c r="H162" s="52">
        <f t="shared" si="14"/>
        <v>595.0254344685652</v>
      </c>
      <c r="I162" s="53">
        <f t="shared" si="15"/>
        <v>327.22983951731044</v>
      </c>
    </row>
    <row r="163" spans="1:9" ht="15">
      <c r="A163" s="18">
        <f t="shared" si="16"/>
        <v>4.614</v>
      </c>
      <c r="B163" s="19"/>
      <c r="C163" s="20">
        <f t="shared" si="20"/>
        <v>0</v>
      </c>
      <c r="D163" s="26">
        <v>151</v>
      </c>
      <c r="E163" s="27">
        <f t="shared" si="17"/>
        <v>269</v>
      </c>
      <c r="F163" s="52">
        <f t="shared" si="18"/>
        <v>154425.80903397172</v>
      </c>
      <c r="G163" s="52">
        <f t="shared" si="19"/>
        <v>922.2552739858758</v>
      </c>
      <c r="H163" s="52">
        <f t="shared" si="14"/>
        <v>593.7672357356213</v>
      </c>
      <c r="I163" s="53">
        <f t="shared" si="15"/>
        <v>328.4880382502545</v>
      </c>
    </row>
    <row r="164" spans="1:9" ht="15">
      <c r="A164" s="18">
        <f t="shared" si="16"/>
        <v>4.614</v>
      </c>
      <c r="B164" s="19"/>
      <c r="C164" s="20">
        <f t="shared" si="20"/>
        <v>0</v>
      </c>
      <c r="D164" s="26">
        <v>152</v>
      </c>
      <c r="E164" s="27">
        <f t="shared" si="17"/>
        <v>268</v>
      </c>
      <c r="F164" s="52">
        <f t="shared" si="18"/>
        <v>154097.32099572147</v>
      </c>
      <c r="G164" s="52">
        <f t="shared" si="19"/>
        <v>922.2552739858759</v>
      </c>
      <c r="H164" s="52">
        <f t="shared" si="14"/>
        <v>592.504199228549</v>
      </c>
      <c r="I164" s="53">
        <f t="shared" si="15"/>
        <v>329.7510747573268</v>
      </c>
    </row>
    <row r="165" spans="1:9" ht="15">
      <c r="A165" s="18">
        <f t="shared" si="16"/>
        <v>4.614</v>
      </c>
      <c r="B165" s="19"/>
      <c r="C165" s="20">
        <f t="shared" si="20"/>
        <v>0</v>
      </c>
      <c r="D165" s="26">
        <v>153</v>
      </c>
      <c r="E165" s="27">
        <f t="shared" si="17"/>
        <v>267</v>
      </c>
      <c r="F165" s="52">
        <f t="shared" si="18"/>
        <v>153767.56992096413</v>
      </c>
      <c r="G165" s="52">
        <f t="shared" si="19"/>
        <v>922.2552739858758</v>
      </c>
      <c r="H165" s="52">
        <f t="shared" si="14"/>
        <v>591.2363063461071</v>
      </c>
      <c r="I165" s="53">
        <f t="shared" si="15"/>
        <v>331.0189676397687</v>
      </c>
    </row>
    <row r="166" spans="1:9" ht="15">
      <c r="A166" s="18">
        <f t="shared" si="16"/>
        <v>4.614</v>
      </c>
      <c r="B166" s="19"/>
      <c r="C166" s="20">
        <f t="shared" si="20"/>
        <v>0</v>
      </c>
      <c r="D166" s="26">
        <v>154</v>
      </c>
      <c r="E166" s="27">
        <f t="shared" si="17"/>
        <v>266</v>
      </c>
      <c r="F166" s="52">
        <f t="shared" si="18"/>
        <v>153436.55095332436</v>
      </c>
      <c r="G166" s="52">
        <f t="shared" si="19"/>
        <v>922.2552739858759</v>
      </c>
      <c r="H166" s="52">
        <f t="shared" si="14"/>
        <v>589.9635384155322</v>
      </c>
      <c r="I166" s="53">
        <f t="shared" si="15"/>
        <v>332.2917355703437</v>
      </c>
    </row>
    <row r="167" spans="1:9" ht="15">
      <c r="A167" s="18">
        <f t="shared" si="16"/>
        <v>4.614</v>
      </c>
      <c r="B167" s="19"/>
      <c r="C167" s="20">
        <f t="shared" si="20"/>
        <v>0</v>
      </c>
      <c r="D167" s="26">
        <v>155</v>
      </c>
      <c r="E167" s="27">
        <f t="shared" si="17"/>
        <v>265</v>
      </c>
      <c r="F167" s="52">
        <f t="shared" si="18"/>
        <v>153104.259217754</v>
      </c>
      <c r="G167" s="52">
        <f t="shared" si="19"/>
        <v>922.2552739858759</v>
      </c>
      <c r="H167" s="52">
        <f t="shared" si="14"/>
        <v>588.6858766922642</v>
      </c>
      <c r="I167" s="53">
        <f t="shared" si="15"/>
        <v>333.5693972936117</v>
      </c>
    </row>
    <row r="168" spans="1:9" ht="15">
      <c r="A168" s="18">
        <f t="shared" si="16"/>
        <v>4.614</v>
      </c>
      <c r="B168" s="19"/>
      <c r="C168" s="20">
        <f t="shared" si="20"/>
        <v>0</v>
      </c>
      <c r="D168" s="26">
        <v>156</v>
      </c>
      <c r="E168" s="27">
        <f t="shared" si="17"/>
        <v>264</v>
      </c>
      <c r="F168" s="52">
        <f t="shared" si="18"/>
        <v>152770.6898204604</v>
      </c>
      <c r="G168" s="52">
        <f t="shared" si="19"/>
        <v>922.2552739858759</v>
      </c>
      <c r="H168" s="52">
        <f t="shared" si="14"/>
        <v>587.4033023596701</v>
      </c>
      <c r="I168" s="53">
        <f t="shared" si="15"/>
        <v>334.8519716262058</v>
      </c>
    </row>
    <row r="169" spans="1:9" ht="15">
      <c r="A169" s="18">
        <f t="shared" si="16"/>
        <v>4.614</v>
      </c>
      <c r="B169" s="19"/>
      <c r="C169" s="20">
        <f t="shared" si="20"/>
        <v>0</v>
      </c>
      <c r="D169" s="26">
        <v>157</v>
      </c>
      <c r="E169" s="27">
        <f t="shared" si="17"/>
        <v>263</v>
      </c>
      <c r="F169" s="52">
        <f t="shared" si="18"/>
        <v>152435.8378488342</v>
      </c>
      <c r="G169" s="52">
        <f t="shared" si="19"/>
        <v>922.2552739858761</v>
      </c>
      <c r="H169" s="52">
        <f t="shared" si="14"/>
        <v>586.1157965287674</v>
      </c>
      <c r="I169" s="53">
        <f t="shared" si="15"/>
        <v>336.1394774571087</v>
      </c>
    </row>
    <row r="170" spans="1:9" ht="15">
      <c r="A170" s="18">
        <f t="shared" si="16"/>
        <v>4.614</v>
      </c>
      <c r="B170" s="19"/>
      <c r="C170" s="20">
        <f t="shared" si="20"/>
        <v>0</v>
      </c>
      <c r="D170" s="26">
        <v>158</v>
      </c>
      <c r="E170" s="27">
        <f t="shared" si="17"/>
        <v>262</v>
      </c>
      <c r="F170" s="52">
        <f t="shared" si="18"/>
        <v>152099.6983713771</v>
      </c>
      <c r="G170" s="52">
        <f t="shared" si="19"/>
        <v>922.2552739858761</v>
      </c>
      <c r="H170" s="52">
        <f t="shared" si="14"/>
        <v>584.823340237945</v>
      </c>
      <c r="I170" s="53">
        <f t="shared" si="15"/>
        <v>337.4319337479311</v>
      </c>
    </row>
    <row r="171" spans="1:9" ht="15">
      <c r="A171" s="18">
        <f t="shared" si="16"/>
        <v>4.614</v>
      </c>
      <c r="B171" s="19"/>
      <c r="C171" s="20">
        <f t="shared" si="20"/>
        <v>0</v>
      </c>
      <c r="D171" s="26">
        <v>159</v>
      </c>
      <c r="E171" s="27">
        <f t="shared" si="17"/>
        <v>261</v>
      </c>
      <c r="F171" s="52">
        <f t="shared" si="18"/>
        <v>151762.26643762918</v>
      </c>
      <c r="G171" s="52">
        <f t="shared" si="19"/>
        <v>922.2552739858763</v>
      </c>
      <c r="H171" s="52">
        <f t="shared" si="14"/>
        <v>583.5259144526842</v>
      </c>
      <c r="I171" s="53">
        <f t="shared" si="15"/>
        <v>338.7293595331921</v>
      </c>
    </row>
    <row r="172" spans="1:9" ht="15">
      <c r="A172" s="18">
        <f t="shared" si="16"/>
        <v>4.614</v>
      </c>
      <c r="B172" s="19"/>
      <c r="C172" s="20">
        <f t="shared" si="20"/>
        <v>0</v>
      </c>
      <c r="D172" s="26">
        <v>160</v>
      </c>
      <c r="E172" s="27">
        <f t="shared" si="17"/>
        <v>260</v>
      </c>
      <c r="F172" s="52">
        <f t="shared" si="18"/>
        <v>151423.53707809598</v>
      </c>
      <c r="G172" s="52">
        <f t="shared" si="19"/>
        <v>922.2552739858762</v>
      </c>
      <c r="H172" s="52">
        <f t="shared" si="14"/>
        <v>582.223500065279</v>
      </c>
      <c r="I172" s="53">
        <f t="shared" si="15"/>
        <v>340.0317739205972</v>
      </c>
    </row>
    <row r="173" spans="1:9" ht="15">
      <c r="A173" s="18">
        <f t="shared" si="16"/>
        <v>4.614</v>
      </c>
      <c r="B173" s="19"/>
      <c r="C173" s="20">
        <f t="shared" si="20"/>
        <v>0</v>
      </c>
      <c r="D173" s="26">
        <v>161</v>
      </c>
      <c r="E173" s="27">
        <f t="shared" si="17"/>
        <v>259</v>
      </c>
      <c r="F173" s="52">
        <f t="shared" si="18"/>
        <v>151083.50530417537</v>
      </c>
      <c r="G173" s="52">
        <f t="shared" si="19"/>
        <v>922.2552739858762</v>
      </c>
      <c r="H173" s="52">
        <f t="shared" si="14"/>
        <v>580.9160778945543</v>
      </c>
      <c r="I173" s="53">
        <f t="shared" si="15"/>
        <v>341.3391960913219</v>
      </c>
    </row>
    <row r="174" spans="1:9" ht="15">
      <c r="A174" s="18">
        <f t="shared" si="16"/>
        <v>4.614</v>
      </c>
      <c r="B174" s="19"/>
      <c r="C174" s="20">
        <f t="shared" si="20"/>
        <v>0</v>
      </c>
      <c r="D174" s="26">
        <v>162</v>
      </c>
      <c r="E174" s="27">
        <f t="shared" si="17"/>
        <v>258</v>
      </c>
      <c r="F174" s="52">
        <f t="shared" si="18"/>
        <v>150742.16610808406</v>
      </c>
      <c r="G174" s="52">
        <f t="shared" si="19"/>
        <v>922.2552739858764</v>
      </c>
      <c r="H174" s="52">
        <f t="shared" si="14"/>
        <v>579.6036286855832</v>
      </c>
      <c r="I174" s="53">
        <f t="shared" si="15"/>
        <v>342.65164530029324</v>
      </c>
    </row>
    <row r="175" spans="1:9" ht="15">
      <c r="A175" s="18">
        <f t="shared" si="16"/>
        <v>4.614</v>
      </c>
      <c r="B175" s="19"/>
      <c r="C175" s="20">
        <f t="shared" si="20"/>
        <v>0</v>
      </c>
      <c r="D175" s="26">
        <v>163</v>
      </c>
      <c r="E175" s="27">
        <f t="shared" si="17"/>
        <v>257</v>
      </c>
      <c r="F175" s="52">
        <f t="shared" si="18"/>
        <v>150399.51446278376</v>
      </c>
      <c r="G175" s="52">
        <f t="shared" si="19"/>
        <v>922.2552739858764</v>
      </c>
      <c r="H175" s="52">
        <f t="shared" si="14"/>
        <v>578.2861331094035</v>
      </c>
      <c r="I175" s="53">
        <f t="shared" si="15"/>
        <v>343.9691408764729</v>
      </c>
    </row>
    <row r="176" spans="1:9" ht="15">
      <c r="A176" s="18">
        <f t="shared" si="16"/>
        <v>4.614</v>
      </c>
      <c r="B176" s="19"/>
      <c r="C176" s="20">
        <f t="shared" si="20"/>
        <v>0</v>
      </c>
      <c r="D176" s="26">
        <v>164</v>
      </c>
      <c r="E176" s="27">
        <f t="shared" si="17"/>
        <v>256</v>
      </c>
      <c r="F176" s="52">
        <f t="shared" si="18"/>
        <v>150055.5453219073</v>
      </c>
      <c r="G176" s="52">
        <f t="shared" si="19"/>
        <v>922.2552739858766</v>
      </c>
      <c r="H176" s="52">
        <f t="shared" si="14"/>
        <v>576.9635717627335</v>
      </c>
      <c r="I176" s="53">
        <f t="shared" si="15"/>
        <v>345.29170222314303</v>
      </c>
    </row>
    <row r="177" spans="1:9" ht="15">
      <c r="A177" s="18">
        <f t="shared" si="16"/>
        <v>4.614</v>
      </c>
      <c r="B177" s="19"/>
      <c r="C177" s="20">
        <f t="shared" si="20"/>
        <v>0</v>
      </c>
      <c r="D177" s="26">
        <v>165</v>
      </c>
      <c r="E177" s="27">
        <f t="shared" si="17"/>
        <v>255</v>
      </c>
      <c r="F177" s="52">
        <f t="shared" si="18"/>
        <v>149710.25361968414</v>
      </c>
      <c r="G177" s="52">
        <f t="shared" si="19"/>
        <v>922.2552739858764</v>
      </c>
      <c r="H177" s="52">
        <f t="shared" si="14"/>
        <v>575.6359251676855</v>
      </c>
      <c r="I177" s="53">
        <f t="shared" si="15"/>
        <v>346.61934881819093</v>
      </c>
    </row>
    <row r="178" spans="1:9" ht="15">
      <c r="A178" s="18">
        <f t="shared" si="16"/>
        <v>4.614</v>
      </c>
      <c r="B178" s="19"/>
      <c r="C178" s="20">
        <f t="shared" si="20"/>
        <v>0</v>
      </c>
      <c r="D178" s="26">
        <v>166</v>
      </c>
      <c r="E178" s="27">
        <f t="shared" si="17"/>
        <v>254</v>
      </c>
      <c r="F178" s="52">
        <f t="shared" si="18"/>
        <v>149363.63427086594</v>
      </c>
      <c r="G178" s="52">
        <f t="shared" si="19"/>
        <v>922.2552739858766</v>
      </c>
      <c r="H178" s="52">
        <f t="shared" si="14"/>
        <v>574.3031737714796</v>
      </c>
      <c r="I178" s="53">
        <f t="shared" si="15"/>
        <v>347.952100214397</v>
      </c>
    </row>
    <row r="179" spans="1:9" ht="15">
      <c r="A179" s="18">
        <f t="shared" si="16"/>
        <v>4.614</v>
      </c>
      <c r="B179" s="19"/>
      <c r="C179" s="20">
        <f t="shared" si="20"/>
        <v>0</v>
      </c>
      <c r="D179" s="26">
        <v>167</v>
      </c>
      <c r="E179" s="27">
        <f t="shared" si="17"/>
        <v>253</v>
      </c>
      <c r="F179" s="52">
        <f t="shared" si="18"/>
        <v>149015.68217065153</v>
      </c>
      <c r="G179" s="52">
        <f t="shared" si="19"/>
        <v>922.2552739858764</v>
      </c>
      <c r="H179" s="52">
        <f t="shared" si="14"/>
        <v>572.9652979461551</v>
      </c>
      <c r="I179" s="53">
        <f t="shared" si="15"/>
        <v>349.2899760397213</v>
      </c>
    </row>
    <row r="180" spans="1:9" ht="15">
      <c r="A180" s="18">
        <f t="shared" si="16"/>
        <v>4.614</v>
      </c>
      <c r="B180" s="19"/>
      <c r="C180" s="20">
        <f t="shared" si="20"/>
        <v>0</v>
      </c>
      <c r="D180" s="26">
        <v>168</v>
      </c>
      <c r="E180" s="27">
        <f t="shared" si="17"/>
        <v>252</v>
      </c>
      <c r="F180" s="52">
        <f t="shared" si="18"/>
        <v>148666.3921946118</v>
      </c>
      <c r="G180" s="52">
        <f t="shared" si="19"/>
        <v>922.2552739858766</v>
      </c>
      <c r="H180" s="52">
        <f t="shared" si="14"/>
        <v>571.6222779882823</v>
      </c>
      <c r="I180" s="53">
        <f t="shared" si="15"/>
        <v>350.6329959975942</v>
      </c>
    </row>
    <row r="181" spans="1:9" ht="15">
      <c r="A181" s="18">
        <f t="shared" si="16"/>
        <v>4.614</v>
      </c>
      <c r="B181" s="19"/>
      <c r="C181" s="20">
        <f t="shared" si="20"/>
        <v>0</v>
      </c>
      <c r="D181" s="26">
        <v>169</v>
      </c>
      <c r="E181" s="27">
        <f t="shared" si="17"/>
        <v>251</v>
      </c>
      <c r="F181" s="52">
        <f t="shared" si="18"/>
        <v>148315.75919861422</v>
      </c>
      <c r="G181" s="52">
        <f t="shared" si="19"/>
        <v>922.2552739858764</v>
      </c>
      <c r="H181" s="52">
        <f t="shared" si="14"/>
        <v>570.2740941186717</v>
      </c>
      <c r="I181" s="53">
        <f t="shared" si="15"/>
        <v>351.9811798672048</v>
      </c>
    </row>
    <row r="182" spans="1:9" ht="15">
      <c r="A182" s="18">
        <f t="shared" si="16"/>
        <v>4.614</v>
      </c>
      <c r="B182" s="19"/>
      <c r="C182" s="20">
        <f t="shared" si="20"/>
        <v>0</v>
      </c>
      <c r="D182" s="26">
        <v>170</v>
      </c>
      <c r="E182" s="27">
        <f t="shared" si="17"/>
        <v>250</v>
      </c>
      <c r="F182" s="52">
        <f t="shared" si="18"/>
        <v>147963.77801874702</v>
      </c>
      <c r="G182" s="52">
        <f t="shared" si="19"/>
        <v>922.2552739858768</v>
      </c>
      <c r="H182" s="52">
        <f t="shared" si="14"/>
        <v>568.9207264820823</v>
      </c>
      <c r="I182" s="53">
        <f t="shared" si="15"/>
        <v>353.3345475037945</v>
      </c>
    </row>
    <row r="183" spans="1:9" ht="15">
      <c r="A183" s="18">
        <f t="shared" si="16"/>
        <v>4.614</v>
      </c>
      <c r="B183" s="19"/>
      <c r="C183" s="20">
        <f t="shared" si="20"/>
        <v>0</v>
      </c>
      <c r="D183" s="26">
        <v>171</v>
      </c>
      <c r="E183" s="27">
        <f t="shared" si="17"/>
        <v>249</v>
      </c>
      <c r="F183" s="52">
        <f t="shared" si="18"/>
        <v>147610.44347124323</v>
      </c>
      <c r="G183" s="52">
        <f t="shared" si="19"/>
        <v>922.2552739858769</v>
      </c>
      <c r="H183" s="52">
        <f t="shared" si="14"/>
        <v>567.5621551469302</v>
      </c>
      <c r="I183" s="53">
        <f t="shared" si="15"/>
        <v>354.6931188389467</v>
      </c>
    </row>
    <row r="184" spans="1:9" ht="15">
      <c r="A184" s="18">
        <f t="shared" si="16"/>
        <v>4.614</v>
      </c>
      <c r="B184" s="19"/>
      <c r="C184" s="20">
        <f t="shared" si="20"/>
        <v>0</v>
      </c>
      <c r="D184" s="26">
        <v>172</v>
      </c>
      <c r="E184" s="27">
        <f t="shared" si="17"/>
        <v>248</v>
      </c>
      <c r="F184" s="52">
        <f t="shared" si="18"/>
        <v>147255.75035240428</v>
      </c>
      <c r="G184" s="52">
        <f t="shared" si="19"/>
        <v>922.2552739858768</v>
      </c>
      <c r="H184" s="52">
        <f t="shared" si="14"/>
        <v>566.1983601049945</v>
      </c>
      <c r="I184" s="53">
        <f t="shared" si="15"/>
        <v>356.05691388088223</v>
      </c>
    </row>
    <row r="185" spans="1:9" ht="15">
      <c r="A185" s="18">
        <f t="shared" si="16"/>
        <v>4.614</v>
      </c>
      <c r="B185" s="19"/>
      <c r="C185" s="20">
        <f t="shared" si="20"/>
        <v>0</v>
      </c>
      <c r="D185" s="26">
        <v>173</v>
      </c>
      <c r="E185" s="27">
        <f t="shared" si="17"/>
        <v>247</v>
      </c>
      <c r="F185" s="52">
        <f t="shared" si="18"/>
        <v>146899.6934385234</v>
      </c>
      <c r="G185" s="52">
        <f t="shared" si="19"/>
        <v>922.255273985877</v>
      </c>
      <c r="H185" s="52">
        <f t="shared" si="14"/>
        <v>564.8293212711224</v>
      </c>
      <c r="I185" s="53">
        <f t="shared" si="15"/>
        <v>357.42595271475466</v>
      </c>
    </row>
    <row r="186" spans="1:9" ht="15">
      <c r="A186" s="18">
        <f t="shared" si="16"/>
        <v>4.614</v>
      </c>
      <c r="B186" s="19"/>
      <c r="C186" s="20">
        <f t="shared" si="20"/>
        <v>0</v>
      </c>
      <c r="D186" s="26">
        <v>174</v>
      </c>
      <c r="E186" s="27">
        <f t="shared" si="17"/>
        <v>246</v>
      </c>
      <c r="F186" s="52">
        <f t="shared" si="18"/>
        <v>146542.26748580864</v>
      </c>
      <c r="G186" s="52">
        <f t="shared" si="19"/>
        <v>922.255273985877</v>
      </c>
      <c r="H186" s="52">
        <f t="shared" si="14"/>
        <v>563.4550184829342</v>
      </c>
      <c r="I186" s="53">
        <f t="shared" si="15"/>
        <v>358.80025550294283</v>
      </c>
    </row>
    <row r="187" spans="1:9" ht="15">
      <c r="A187" s="18">
        <f t="shared" si="16"/>
        <v>4.614</v>
      </c>
      <c r="B187" s="19"/>
      <c r="C187" s="20">
        <f t="shared" si="20"/>
        <v>0</v>
      </c>
      <c r="D187" s="26">
        <v>175</v>
      </c>
      <c r="E187" s="27">
        <f t="shared" si="17"/>
        <v>245</v>
      </c>
      <c r="F187" s="52">
        <f t="shared" si="18"/>
        <v>146183.4672303057</v>
      </c>
      <c r="G187" s="52">
        <f t="shared" si="19"/>
        <v>922.255273985877</v>
      </c>
      <c r="H187" s="52">
        <f t="shared" si="14"/>
        <v>562.0754315005254</v>
      </c>
      <c r="I187" s="53">
        <f t="shared" si="15"/>
        <v>360.1798424853516</v>
      </c>
    </row>
    <row r="188" spans="1:9" ht="15">
      <c r="A188" s="18">
        <f t="shared" si="16"/>
        <v>4.614</v>
      </c>
      <c r="B188" s="19"/>
      <c r="C188" s="20">
        <f t="shared" si="20"/>
        <v>0</v>
      </c>
      <c r="D188" s="26">
        <v>176</v>
      </c>
      <c r="E188" s="27">
        <f t="shared" si="17"/>
        <v>244</v>
      </c>
      <c r="F188" s="52">
        <f t="shared" si="18"/>
        <v>145823.28738782034</v>
      </c>
      <c r="G188" s="52">
        <f t="shared" si="19"/>
        <v>922.255273985877</v>
      </c>
      <c r="H188" s="52">
        <f t="shared" si="14"/>
        <v>560.6905400061692</v>
      </c>
      <c r="I188" s="53">
        <f t="shared" si="15"/>
        <v>361.56473397970785</v>
      </c>
    </row>
    <row r="189" spans="1:9" ht="15">
      <c r="A189" s="18">
        <f t="shared" si="16"/>
        <v>4.614</v>
      </c>
      <c r="B189" s="19"/>
      <c r="C189" s="20">
        <f t="shared" si="20"/>
        <v>0</v>
      </c>
      <c r="D189" s="26">
        <v>177</v>
      </c>
      <c r="E189" s="27">
        <f t="shared" si="17"/>
        <v>243</v>
      </c>
      <c r="F189" s="52">
        <f t="shared" si="18"/>
        <v>145461.72265384064</v>
      </c>
      <c r="G189" s="52">
        <f t="shared" si="19"/>
        <v>922.2552739858772</v>
      </c>
      <c r="H189" s="52">
        <f t="shared" si="14"/>
        <v>559.3003236040172</v>
      </c>
      <c r="I189" s="53">
        <f t="shared" si="15"/>
        <v>362.95495038186004</v>
      </c>
    </row>
    <row r="190" spans="1:9" ht="15">
      <c r="A190" s="18">
        <f t="shared" si="16"/>
        <v>4.614</v>
      </c>
      <c r="B190" s="19"/>
      <c r="C190" s="20">
        <f t="shared" si="20"/>
        <v>0</v>
      </c>
      <c r="D190" s="26">
        <v>178</v>
      </c>
      <c r="E190" s="27">
        <f t="shared" si="17"/>
        <v>242</v>
      </c>
      <c r="F190" s="52">
        <f t="shared" si="18"/>
        <v>145098.76770345878</v>
      </c>
      <c r="G190" s="52">
        <f t="shared" si="19"/>
        <v>922.2552739858772</v>
      </c>
      <c r="H190" s="52">
        <f t="shared" si="14"/>
        <v>557.904761819799</v>
      </c>
      <c r="I190" s="53">
        <f t="shared" si="15"/>
        <v>364.35051216607826</v>
      </c>
    </row>
    <row r="191" spans="1:9" ht="15">
      <c r="A191" s="18">
        <f t="shared" si="16"/>
        <v>4.614</v>
      </c>
      <c r="B191" s="19"/>
      <c r="C191" s="20">
        <f t="shared" si="20"/>
        <v>0</v>
      </c>
      <c r="D191" s="26">
        <v>179</v>
      </c>
      <c r="E191" s="27">
        <f t="shared" si="17"/>
        <v>241</v>
      </c>
      <c r="F191" s="52">
        <f t="shared" si="18"/>
        <v>144734.4171912927</v>
      </c>
      <c r="G191" s="52">
        <f t="shared" si="19"/>
        <v>922.2552739858774</v>
      </c>
      <c r="H191" s="52">
        <f t="shared" si="14"/>
        <v>556.5038341005205</v>
      </c>
      <c r="I191" s="53">
        <f t="shared" si="15"/>
        <v>365.75143988535683</v>
      </c>
    </row>
    <row r="192" spans="1:9" ht="15">
      <c r="A192" s="18">
        <f t="shared" si="16"/>
        <v>4.614</v>
      </c>
      <c r="B192" s="19"/>
      <c r="C192" s="20">
        <f t="shared" si="20"/>
        <v>0</v>
      </c>
      <c r="D192" s="26">
        <v>180</v>
      </c>
      <c r="E192" s="27">
        <f t="shared" si="17"/>
        <v>240</v>
      </c>
      <c r="F192" s="52">
        <f t="shared" si="18"/>
        <v>144368.66575140736</v>
      </c>
      <c r="G192" s="52">
        <f t="shared" si="19"/>
        <v>922.2552739858775</v>
      </c>
      <c r="H192" s="52">
        <f t="shared" si="14"/>
        <v>555.0975198141613</v>
      </c>
      <c r="I192" s="53">
        <f t="shared" si="15"/>
        <v>367.1577541717162</v>
      </c>
    </row>
    <row r="193" spans="1:9" ht="15">
      <c r="A193" s="18">
        <f t="shared" si="16"/>
        <v>4.614</v>
      </c>
      <c r="B193" s="19"/>
      <c r="C193" s="20">
        <f t="shared" si="20"/>
        <v>0</v>
      </c>
      <c r="D193" s="26">
        <v>181</v>
      </c>
      <c r="E193" s="27">
        <f t="shared" si="17"/>
        <v>239</v>
      </c>
      <c r="F193" s="52">
        <f t="shared" si="18"/>
        <v>144001.50799723563</v>
      </c>
      <c r="G193" s="52">
        <f t="shared" si="19"/>
        <v>922.2552739858775</v>
      </c>
      <c r="H193" s="52">
        <f t="shared" si="14"/>
        <v>553.685798249371</v>
      </c>
      <c r="I193" s="53">
        <f t="shared" si="15"/>
        <v>368.56947573650643</v>
      </c>
    </row>
    <row r="194" spans="1:9" ht="15">
      <c r="A194" s="18">
        <f t="shared" si="16"/>
        <v>4.614</v>
      </c>
      <c r="B194" s="19"/>
      <c r="C194" s="20">
        <f t="shared" si="20"/>
        <v>0</v>
      </c>
      <c r="D194" s="26">
        <v>182</v>
      </c>
      <c r="E194" s="27">
        <f t="shared" si="17"/>
        <v>238</v>
      </c>
      <c r="F194" s="52">
        <f t="shared" si="18"/>
        <v>143632.93852149913</v>
      </c>
      <c r="G194" s="52">
        <f t="shared" si="19"/>
        <v>922.2552739858776</v>
      </c>
      <c r="H194" s="52">
        <f t="shared" si="14"/>
        <v>552.2686486151642</v>
      </c>
      <c r="I194" s="53">
        <f t="shared" si="15"/>
        <v>369.98662537071334</v>
      </c>
    </row>
    <row r="195" spans="1:9" ht="15">
      <c r="A195" s="18">
        <f t="shared" si="16"/>
        <v>4.614</v>
      </c>
      <c r="B195" s="19"/>
      <c r="C195" s="20">
        <f t="shared" si="20"/>
        <v>0</v>
      </c>
      <c r="D195" s="26">
        <v>183</v>
      </c>
      <c r="E195" s="27">
        <f t="shared" si="17"/>
        <v>237</v>
      </c>
      <c r="F195" s="52">
        <f t="shared" si="18"/>
        <v>143262.95189612842</v>
      </c>
      <c r="G195" s="52">
        <f t="shared" si="19"/>
        <v>922.2552739858777</v>
      </c>
      <c r="H195" s="52">
        <f t="shared" si="14"/>
        <v>550.8460500406137</v>
      </c>
      <c r="I195" s="53">
        <f t="shared" si="15"/>
        <v>371.409223945264</v>
      </c>
    </row>
    <row r="196" spans="1:9" ht="15">
      <c r="A196" s="18">
        <f t="shared" si="16"/>
        <v>4.614</v>
      </c>
      <c r="B196" s="19"/>
      <c r="C196" s="20">
        <f t="shared" si="20"/>
        <v>0</v>
      </c>
      <c r="D196" s="26">
        <v>184</v>
      </c>
      <c r="E196" s="27">
        <f t="shared" si="17"/>
        <v>236</v>
      </c>
      <c r="F196" s="52">
        <f t="shared" si="18"/>
        <v>142891.54267218316</v>
      </c>
      <c r="G196" s="52">
        <f t="shared" si="19"/>
        <v>922.2552739858777</v>
      </c>
      <c r="H196" s="52">
        <f t="shared" si="14"/>
        <v>549.4179815745442</v>
      </c>
      <c r="I196" s="53">
        <f t="shared" si="15"/>
        <v>372.83729241133346</v>
      </c>
    </row>
    <row r="197" spans="1:9" ht="15">
      <c r="A197" s="18">
        <f t="shared" si="16"/>
        <v>4.614</v>
      </c>
      <c r="B197" s="19"/>
      <c r="C197" s="20">
        <f t="shared" si="20"/>
        <v>0</v>
      </c>
      <c r="D197" s="26">
        <v>185</v>
      </c>
      <c r="E197" s="27">
        <f t="shared" si="17"/>
        <v>235</v>
      </c>
      <c r="F197" s="52">
        <f t="shared" si="18"/>
        <v>142518.70537977183</v>
      </c>
      <c r="G197" s="52">
        <f t="shared" si="19"/>
        <v>922.2552739858778</v>
      </c>
      <c r="H197" s="52">
        <f t="shared" si="14"/>
        <v>547.9844221852227</v>
      </c>
      <c r="I197" s="53">
        <f t="shared" si="15"/>
        <v>374.2708518006551</v>
      </c>
    </row>
    <row r="198" spans="1:9" ht="15">
      <c r="A198" s="18">
        <f t="shared" si="16"/>
        <v>4.614</v>
      </c>
      <c r="B198" s="19"/>
      <c r="C198" s="20">
        <f t="shared" si="20"/>
        <v>0</v>
      </c>
      <c r="D198" s="26">
        <v>186</v>
      </c>
      <c r="E198" s="27">
        <f t="shared" si="17"/>
        <v>234</v>
      </c>
      <c r="F198" s="52">
        <f t="shared" si="18"/>
        <v>142144.43452797117</v>
      </c>
      <c r="G198" s="52">
        <f t="shared" si="19"/>
        <v>922.2552739858778</v>
      </c>
      <c r="H198" s="52">
        <f t="shared" si="14"/>
        <v>546.5453507600491</v>
      </c>
      <c r="I198" s="53">
        <f t="shared" si="15"/>
        <v>375.7099232258287</v>
      </c>
    </row>
    <row r="199" spans="1:9" ht="15">
      <c r="A199" s="18">
        <f t="shared" si="16"/>
        <v>4.614</v>
      </c>
      <c r="B199" s="19"/>
      <c r="C199" s="20">
        <f t="shared" si="20"/>
        <v>0</v>
      </c>
      <c r="D199" s="26">
        <v>187</v>
      </c>
      <c r="E199" s="27">
        <f t="shared" si="17"/>
        <v>233</v>
      </c>
      <c r="F199" s="52">
        <f t="shared" si="18"/>
        <v>141768.72460474534</v>
      </c>
      <c r="G199" s="52">
        <f t="shared" si="19"/>
        <v>922.255273985878</v>
      </c>
      <c r="H199" s="52">
        <f t="shared" si="14"/>
        <v>545.1007461052458</v>
      </c>
      <c r="I199" s="53">
        <f t="shared" si="15"/>
        <v>377.15452788063226</v>
      </c>
    </row>
    <row r="200" spans="1:9" ht="15">
      <c r="A200" s="18">
        <f t="shared" si="16"/>
        <v>4.614</v>
      </c>
      <c r="B200" s="19"/>
      <c r="C200" s="20">
        <f t="shared" si="20"/>
        <v>0</v>
      </c>
      <c r="D200" s="26">
        <v>188</v>
      </c>
      <c r="E200" s="27">
        <f t="shared" si="17"/>
        <v>232</v>
      </c>
      <c r="F200" s="52">
        <f t="shared" si="18"/>
        <v>141391.5700768647</v>
      </c>
      <c r="G200" s="52">
        <f t="shared" si="19"/>
        <v>922.2552739858779</v>
      </c>
      <c r="H200" s="52">
        <f t="shared" si="14"/>
        <v>543.6505869455449</v>
      </c>
      <c r="I200" s="53">
        <f t="shared" si="15"/>
        <v>378.60468704033303</v>
      </c>
    </row>
    <row r="201" spans="1:9" ht="15">
      <c r="A201" s="18">
        <f t="shared" si="16"/>
        <v>4.614</v>
      </c>
      <c r="B201" s="19"/>
      <c r="C201" s="20">
        <f t="shared" si="20"/>
        <v>0</v>
      </c>
      <c r="D201" s="26">
        <v>189</v>
      </c>
      <c r="E201" s="27">
        <f t="shared" si="17"/>
        <v>231</v>
      </c>
      <c r="F201" s="52">
        <f t="shared" si="18"/>
        <v>141012.96538982439</v>
      </c>
      <c r="G201" s="52">
        <f t="shared" si="19"/>
        <v>922.2552739858783</v>
      </c>
      <c r="H201" s="52">
        <f t="shared" si="14"/>
        <v>542.1948519238747</v>
      </c>
      <c r="I201" s="53">
        <f t="shared" si="15"/>
        <v>380.06042206200357</v>
      </c>
    </row>
    <row r="202" spans="1:9" ht="15">
      <c r="A202" s="18">
        <f t="shared" si="16"/>
        <v>4.614</v>
      </c>
      <c r="B202" s="19"/>
      <c r="C202" s="20">
        <f t="shared" si="20"/>
        <v>0</v>
      </c>
      <c r="D202" s="26">
        <v>190</v>
      </c>
      <c r="E202" s="27">
        <f t="shared" si="17"/>
        <v>230</v>
      </c>
      <c r="F202" s="52">
        <f t="shared" si="18"/>
        <v>140632.90496776238</v>
      </c>
      <c r="G202" s="52">
        <f t="shared" si="19"/>
        <v>922.2552739858783</v>
      </c>
      <c r="H202" s="52">
        <f t="shared" si="14"/>
        <v>540.7335196010464</v>
      </c>
      <c r="I202" s="53">
        <f t="shared" si="15"/>
        <v>381.52175438483187</v>
      </c>
    </row>
    <row r="203" spans="1:9" ht="15">
      <c r="A203" s="18">
        <f t="shared" si="16"/>
        <v>4.614</v>
      </c>
      <c r="B203" s="19"/>
      <c r="C203" s="20">
        <f t="shared" si="20"/>
        <v>0</v>
      </c>
      <c r="D203" s="26">
        <v>191</v>
      </c>
      <c r="E203" s="27">
        <f t="shared" si="17"/>
        <v>229</v>
      </c>
      <c r="F203" s="52">
        <f t="shared" si="18"/>
        <v>140251.38321337756</v>
      </c>
      <c r="G203" s="52">
        <f t="shared" si="19"/>
        <v>922.2552739858781</v>
      </c>
      <c r="H203" s="52">
        <f t="shared" si="14"/>
        <v>539.2665684554368</v>
      </c>
      <c r="I203" s="53">
        <f t="shared" si="15"/>
        <v>382.9887055304414</v>
      </c>
    </row>
    <row r="204" spans="1:9" ht="15">
      <c r="A204" s="18">
        <f t="shared" si="16"/>
        <v>4.614</v>
      </c>
      <c r="B204" s="19"/>
      <c r="C204" s="20">
        <f t="shared" si="20"/>
        <v>0</v>
      </c>
      <c r="D204" s="26">
        <v>192</v>
      </c>
      <c r="E204" s="27">
        <f t="shared" si="17"/>
        <v>228</v>
      </c>
      <c r="F204" s="52">
        <f t="shared" si="18"/>
        <v>139868.39450784712</v>
      </c>
      <c r="G204" s="52">
        <f t="shared" si="19"/>
        <v>922.2552739858784</v>
      </c>
      <c r="H204" s="52">
        <f aca="true" t="shared" si="21" ref="H204:H267">IF(ISERR(+F204*A204/$B$7/100)=1,0,F204*A204/$B$7/100)</f>
        <v>537.7939768826723</v>
      </c>
      <c r="I204" s="53">
        <f aca="true" t="shared" si="22" ref="I204:I267">IF(ISERR(+G204-H204)=1,0,G204-H204)</f>
        <v>384.4612971032061</v>
      </c>
    </row>
    <row r="205" spans="1:9" ht="15">
      <c r="A205" s="18">
        <f aca="true" t="shared" si="23" ref="A205:A268">A204</f>
        <v>4.614</v>
      </c>
      <c r="B205" s="19"/>
      <c r="C205" s="20">
        <f t="shared" si="20"/>
        <v>0</v>
      </c>
      <c r="D205" s="26">
        <v>193</v>
      </c>
      <c r="E205" s="27">
        <f aca="true" t="shared" si="24" ref="E205:E268">(-LOG(1-((F205-B205)*A205/100/$B$7/G204))/(LOG(1+(A205/$B$7/100)))*(C205&lt;&gt;0))+(E204-1)*(C205=0)</f>
        <v>227</v>
      </c>
      <c r="F205" s="52">
        <f aca="true" t="shared" si="25" ref="F205:F268">(F204-I204-B204)*(E204&gt;1)</f>
        <v>139483.9332107439</v>
      </c>
      <c r="G205" s="52">
        <f aca="true" t="shared" si="26" ref="G205:G268">PMT(A205/100/$B$7,E205,-F205)*(C205=0)+G204*(C205&lt;&gt;0)</f>
        <v>922.2552739858785</v>
      </c>
      <c r="H205" s="52">
        <f t="shared" si="21"/>
        <v>536.3157231953104</v>
      </c>
      <c r="I205" s="53">
        <f t="shared" si="22"/>
        <v>385.9395507905681</v>
      </c>
    </row>
    <row r="206" spans="1:9" ht="15">
      <c r="A206" s="18">
        <f t="shared" si="23"/>
        <v>4.614</v>
      </c>
      <c r="B206" s="19"/>
      <c r="C206" s="20">
        <f aca="true" t="shared" si="27" ref="C206:C269">+C205</f>
        <v>0</v>
      </c>
      <c r="D206" s="26">
        <v>194</v>
      </c>
      <c r="E206" s="27">
        <f t="shared" si="24"/>
        <v>226</v>
      </c>
      <c r="F206" s="52">
        <f t="shared" si="25"/>
        <v>139097.99365995335</v>
      </c>
      <c r="G206" s="52">
        <f t="shared" si="26"/>
        <v>922.2552739858787</v>
      </c>
      <c r="H206" s="52">
        <f t="shared" si="21"/>
        <v>534.8317856225207</v>
      </c>
      <c r="I206" s="53">
        <f t="shared" si="22"/>
        <v>387.42348836335805</v>
      </c>
    </row>
    <row r="207" spans="1:9" ht="15">
      <c r="A207" s="18">
        <f t="shared" si="23"/>
        <v>4.614</v>
      </c>
      <c r="B207" s="19"/>
      <c r="C207" s="20">
        <f t="shared" si="27"/>
        <v>0</v>
      </c>
      <c r="D207" s="26">
        <v>195</v>
      </c>
      <c r="E207" s="27">
        <f t="shared" si="24"/>
        <v>225</v>
      </c>
      <c r="F207" s="52">
        <f t="shared" si="25"/>
        <v>138710.57017159</v>
      </c>
      <c r="G207" s="52">
        <f t="shared" si="26"/>
        <v>922.2552739858786</v>
      </c>
      <c r="H207" s="52">
        <f t="shared" si="21"/>
        <v>533.3421423097635</v>
      </c>
      <c r="I207" s="53">
        <f t="shared" si="22"/>
        <v>388.9131316761151</v>
      </c>
    </row>
    <row r="208" spans="1:9" ht="15">
      <c r="A208" s="18">
        <f t="shared" si="23"/>
        <v>4.614</v>
      </c>
      <c r="B208" s="19"/>
      <c r="C208" s="20">
        <f t="shared" si="27"/>
        <v>0</v>
      </c>
      <c r="D208" s="26">
        <v>196</v>
      </c>
      <c r="E208" s="27">
        <f t="shared" si="24"/>
        <v>224</v>
      </c>
      <c r="F208" s="52">
        <f t="shared" si="25"/>
        <v>138321.65703991387</v>
      </c>
      <c r="G208" s="52">
        <f t="shared" si="26"/>
        <v>922.2552739858788</v>
      </c>
      <c r="H208" s="52">
        <f t="shared" si="21"/>
        <v>531.8467713184689</v>
      </c>
      <c r="I208" s="53">
        <f t="shared" si="22"/>
        <v>390.40850266740995</v>
      </c>
    </row>
    <row r="209" spans="1:9" ht="15">
      <c r="A209" s="18">
        <f t="shared" si="23"/>
        <v>4.614</v>
      </c>
      <c r="B209" s="19"/>
      <c r="C209" s="20">
        <f t="shared" si="27"/>
        <v>0</v>
      </c>
      <c r="D209" s="26">
        <v>197</v>
      </c>
      <c r="E209" s="27">
        <f t="shared" si="24"/>
        <v>223</v>
      </c>
      <c r="F209" s="52">
        <f t="shared" si="25"/>
        <v>137931.24853724646</v>
      </c>
      <c r="G209" s="52">
        <f t="shared" si="26"/>
        <v>922.2552739858787</v>
      </c>
      <c r="H209" s="52">
        <f t="shared" si="21"/>
        <v>530.3456506257126</v>
      </c>
      <c r="I209" s="53">
        <f t="shared" si="22"/>
        <v>391.90962336016617</v>
      </c>
    </row>
    <row r="210" spans="1:9" ht="15">
      <c r="A210" s="18">
        <f t="shared" si="23"/>
        <v>4.614</v>
      </c>
      <c r="B210" s="19"/>
      <c r="C210" s="20">
        <f t="shared" si="27"/>
        <v>0</v>
      </c>
      <c r="D210" s="26">
        <v>198</v>
      </c>
      <c r="E210" s="27">
        <f t="shared" si="24"/>
        <v>222</v>
      </c>
      <c r="F210" s="52">
        <f t="shared" si="25"/>
        <v>137539.33891388628</v>
      </c>
      <c r="G210" s="52">
        <f t="shared" si="26"/>
        <v>922.2552739858787</v>
      </c>
      <c r="H210" s="52">
        <f t="shared" si="21"/>
        <v>528.8387581238927</v>
      </c>
      <c r="I210" s="53">
        <f t="shared" si="22"/>
        <v>393.416515861986</v>
      </c>
    </row>
    <row r="211" spans="1:9" ht="15">
      <c r="A211" s="18">
        <f t="shared" si="23"/>
        <v>4.614</v>
      </c>
      <c r="B211" s="19"/>
      <c r="C211" s="20">
        <f t="shared" si="27"/>
        <v>0</v>
      </c>
      <c r="D211" s="26">
        <v>199</v>
      </c>
      <c r="E211" s="27">
        <f t="shared" si="24"/>
        <v>221</v>
      </c>
      <c r="F211" s="52">
        <f t="shared" si="25"/>
        <v>137145.9223980243</v>
      </c>
      <c r="G211" s="52">
        <f t="shared" si="26"/>
        <v>922.2552739858788</v>
      </c>
      <c r="H211" s="52">
        <f t="shared" si="21"/>
        <v>527.3260716204034</v>
      </c>
      <c r="I211" s="53">
        <f t="shared" si="22"/>
        <v>394.9292023654755</v>
      </c>
    </row>
    <row r="212" spans="1:9" ht="15">
      <c r="A212" s="18">
        <f t="shared" si="23"/>
        <v>4.614</v>
      </c>
      <c r="B212" s="19"/>
      <c r="C212" s="20">
        <f t="shared" si="27"/>
        <v>0</v>
      </c>
      <c r="D212" s="26">
        <v>200</v>
      </c>
      <c r="E212" s="27">
        <f t="shared" si="24"/>
        <v>220</v>
      </c>
      <c r="F212" s="52">
        <f t="shared" si="25"/>
        <v>136750.9931956588</v>
      </c>
      <c r="G212" s="52">
        <f t="shared" si="26"/>
        <v>922.2552739858788</v>
      </c>
      <c r="H212" s="52">
        <f t="shared" si="21"/>
        <v>525.8075688373082</v>
      </c>
      <c r="I212" s="53">
        <f t="shared" si="22"/>
        <v>396.44770514857066</v>
      </c>
    </row>
    <row r="213" spans="1:9" ht="15">
      <c r="A213" s="18">
        <f t="shared" si="23"/>
        <v>4.614</v>
      </c>
      <c r="B213" s="19"/>
      <c r="C213" s="20">
        <f t="shared" si="27"/>
        <v>0</v>
      </c>
      <c r="D213" s="26">
        <v>201</v>
      </c>
      <c r="E213" s="27">
        <f t="shared" si="24"/>
        <v>219</v>
      </c>
      <c r="F213" s="52">
        <f t="shared" si="25"/>
        <v>136354.54549051024</v>
      </c>
      <c r="G213" s="52">
        <f t="shared" si="26"/>
        <v>922.255273985879</v>
      </c>
      <c r="H213" s="52">
        <f t="shared" si="21"/>
        <v>524.2832274110118</v>
      </c>
      <c r="I213" s="53">
        <f t="shared" si="22"/>
        <v>397.97204657486714</v>
      </c>
    </row>
    <row r="214" spans="1:9" ht="15">
      <c r="A214" s="18">
        <f t="shared" si="23"/>
        <v>4.614</v>
      </c>
      <c r="B214" s="19"/>
      <c r="C214" s="20">
        <f t="shared" si="27"/>
        <v>0</v>
      </c>
      <c r="D214" s="26">
        <v>202</v>
      </c>
      <c r="E214" s="27">
        <f t="shared" si="24"/>
        <v>218</v>
      </c>
      <c r="F214" s="52">
        <f t="shared" si="25"/>
        <v>135956.57344393537</v>
      </c>
      <c r="G214" s="52">
        <f t="shared" si="26"/>
        <v>922.255273985879</v>
      </c>
      <c r="H214" s="52">
        <f t="shared" si="21"/>
        <v>522.7530248919315</v>
      </c>
      <c r="I214" s="53">
        <f t="shared" si="22"/>
        <v>399.5022490939474</v>
      </c>
    </row>
    <row r="215" spans="1:9" ht="15">
      <c r="A215" s="18">
        <f t="shared" si="23"/>
        <v>4.614</v>
      </c>
      <c r="B215" s="19"/>
      <c r="C215" s="20">
        <f t="shared" si="27"/>
        <v>0</v>
      </c>
      <c r="D215" s="26">
        <v>203</v>
      </c>
      <c r="E215" s="27">
        <f t="shared" si="24"/>
        <v>217</v>
      </c>
      <c r="F215" s="52">
        <f t="shared" si="25"/>
        <v>135557.0711948414</v>
      </c>
      <c r="G215" s="52">
        <f t="shared" si="26"/>
        <v>922.2552739858788</v>
      </c>
      <c r="H215" s="52">
        <f t="shared" si="21"/>
        <v>521.2169387441652</v>
      </c>
      <c r="I215" s="53">
        <f t="shared" si="22"/>
        <v>401.03833524171364</v>
      </c>
    </row>
    <row r="216" spans="1:9" ht="15">
      <c r="A216" s="18">
        <f t="shared" si="23"/>
        <v>4.614</v>
      </c>
      <c r="B216" s="19"/>
      <c r="C216" s="20">
        <f t="shared" si="27"/>
        <v>0</v>
      </c>
      <c r="D216" s="26">
        <v>204</v>
      </c>
      <c r="E216" s="27">
        <f t="shared" si="24"/>
        <v>216</v>
      </c>
      <c r="F216" s="52">
        <f t="shared" si="25"/>
        <v>135156.03285959968</v>
      </c>
      <c r="G216" s="52">
        <f t="shared" si="26"/>
        <v>922.2552739858788</v>
      </c>
      <c r="H216" s="52">
        <f t="shared" si="21"/>
        <v>519.6749463451608</v>
      </c>
      <c r="I216" s="53">
        <f t="shared" si="22"/>
        <v>402.580327640718</v>
      </c>
    </row>
    <row r="217" spans="1:9" ht="15">
      <c r="A217" s="18">
        <f t="shared" si="23"/>
        <v>4.614</v>
      </c>
      <c r="B217" s="19"/>
      <c r="C217" s="20">
        <f t="shared" si="27"/>
        <v>0</v>
      </c>
      <c r="D217" s="26">
        <v>205</v>
      </c>
      <c r="E217" s="27">
        <f t="shared" si="24"/>
        <v>215</v>
      </c>
      <c r="F217" s="52">
        <f t="shared" si="25"/>
        <v>134753.45253195896</v>
      </c>
      <c r="G217" s="52">
        <f t="shared" si="26"/>
        <v>922.2552739858788</v>
      </c>
      <c r="H217" s="52">
        <f t="shared" si="21"/>
        <v>518.1270249853821</v>
      </c>
      <c r="I217" s="53">
        <f t="shared" si="22"/>
        <v>404.1282490004967</v>
      </c>
    </row>
    <row r="218" spans="1:9" ht="15">
      <c r="A218" s="18">
        <f t="shared" si="23"/>
        <v>4.614</v>
      </c>
      <c r="B218" s="19"/>
      <c r="C218" s="20">
        <f t="shared" si="27"/>
        <v>0</v>
      </c>
      <c r="D218" s="26">
        <v>206</v>
      </c>
      <c r="E218" s="27">
        <f t="shared" si="24"/>
        <v>214</v>
      </c>
      <c r="F218" s="52">
        <f t="shared" si="25"/>
        <v>134349.32428295846</v>
      </c>
      <c r="G218" s="52">
        <f t="shared" si="26"/>
        <v>922.255273985879</v>
      </c>
      <c r="H218" s="52">
        <f t="shared" si="21"/>
        <v>516.5731518679753</v>
      </c>
      <c r="I218" s="53">
        <f t="shared" si="22"/>
        <v>405.68212211790365</v>
      </c>
    </row>
    <row r="219" spans="1:9" ht="15">
      <c r="A219" s="18">
        <f t="shared" si="23"/>
        <v>4.614</v>
      </c>
      <c r="B219" s="19"/>
      <c r="C219" s="20">
        <f t="shared" si="27"/>
        <v>0</v>
      </c>
      <c r="D219" s="26">
        <v>207</v>
      </c>
      <c r="E219" s="27">
        <f t="shared" si="24"/>
        <v>213</v>
      </c>
      <c r="F219" s="52">
        <f t="shared" si="25"/>
        <v>133943.64216084057</v>
      </c>
      <c r="G219" s="52">
        <f t="shared" si="26"/>
        <v>922.2552739858791</v>
      </c>
      <c r="H219" s="52">
        <f t="shared" si="21"/>
        <v>515.013304108432</v>
      </c>
      <c r="I219" s="53">
        <f t="shared" si="22"/>
        <v>407.2419698774471</v>
      </c>
    </row>
    <row r="220" spans="1:9" ht="15">
      <c r="A220" s="18">
        <f t="shared" si="23"/>
        <v>4.614</v>
      </c>
      <c r="B220" s="19"/>
      <c r="C220" s="20">
        <f t="shared" si="27"/>
        <v>0</v>
      </c>
      <c r="D220" s="26">
        <v>208</v>
      </c>
      <c r="E220" s="27">
        <f t="shared" si="24"/>
        <v>212</v>
      </c>
      <c r="F220" s="52">
        <f t="shared" si="25"/>
        <v>133536.40019096312</v>
      </c>
      <c r="G220" s="52">
        <f t="shared" si="26"/>
        <v>922.2552739858793</v>
      </c>
      <c r="H220" s="52">
        <f t="shared" si="21"/>
        <v>513.4474587342532</v>
      </c>
      <c r="I220" s="53">
        <f t="shared" si="22"/>
        <v>408.80781525162604</v>
      </c>
    </row>
    <row r="221" spans="1:9" ht="15">
      <c r="A221" s="18">
        <f t="shared" si="23"/>
        <v>4.614</v>
      </c>
      <c r="B221" s="19"/>
      <c r="C221" s="20">
        <f t="shared" si="27"/>
        <v>0</v>
      </c>
      <c r="D221" s="26">
        <v>209</v>
      </c>
      <c r="E221" s="27">
        <f t="shared" si="24"/>
        <v>211</v>
      </c>
      <c r="F221" s="52">
        <f t="shared" si="25"/>
        <v>133127.59237571148</v>
      </c>
      <c r="G221" s="52">
        <f t="shared" si="26"/>
        <v>922.2552739858791</v>
      </c>
      <c r="H221" s="52">
        <f t="shared" si="21"/>
        <v>511.8755926846107</v>
      </c>
      <c r="I221" s="53">
        <f t="shared" si="22"/>
        <v>410.37968130126836</v>
      </c>
    </row>
    <row r="222" spans="1:9" ht="15">
      <c r="A222" s="18">
        <f t="shared" si="23"/>
        <v>4.614</v>
      </c>
      <c r="B222" s="19"/>
      <c r="C222" s="20">
        <f t="shared" si="27"/>
        <v>0</v>
      </c>
      <c r="D222" s="26">
        <v>210</v>
      </c>
      <c r="E222" s="27">
        <f t="shared" si="24"/>
        <v>210</v>
      </c>
      <c r="F222" s="52">
        <f t="shared" si="25"/>
        <v>132717.2126944102</v>
      </c>
      <c r="G222" s="52">
        <f t="shared" si="26"/>
        <v>922.2552739858792</v>
      </c>
      <c r="H222" s="52">
        <f t="shared" si="21"/>
        <v>510.29768281000725</v>
      </c>
      <c r="I222" s="53">
        <f t="shared" si="22"/>
        <v>411.9575911758719</v>
      </c>
    </row>
    <row r="223" spans="1:9" ht="15">
      <c r="A223" s="18">
        <f t="shared" si="23"/>
        <v>4.614</v>
      </c>
      <c r="B223" s="19"/>
      <c r="C223" s="20">
        <f t="shared" si="27"/>
        <v>0</v>
      </c>
      <c r="D223" s="26">
        <v>211</v>
      </c>
      <c r="E223" s="27">
        <f t="shared" si="24"/>
        <v>209</v>
      </c>
      <c r="F223" s="52">
        <f t="shared" si="25"/>
        <v>132305.25510323435</v>
      </c>
      <c r="G223" s="52">
        <f t="shared" si="26"/>
        <v>922.2552739858795</v>
      </c>
      <c r="H223" s="52">
        <f t="shared" si="21"/>
        <v>508.71370587193604</v>
      </c>
      <c r="I223" s="53">
        <f t="shared" si="22"/>
        <v>413.54156811394347</v>
      </c>
    </row>
    <row r="224" spans="1:9" ht="15">
      <c r="A224" s="18">
        <f t="shared" si="23"/>
        <v>4.614</v>
      </c>
      <c r="B224" s="19"/>
      <c r="C224" s="20">
        <f t="shared" si="27"/>
        <v>0</v>
      </c>
      <c r="D224" s="26">
        <v>212</v>
      </c>
      <c r="E224" s="27">
        <f t="shared" si="24"/>
        <v>208</v>
      </c>
      <c r="F224" s="52">
        <f t="shared" si="25"/>
        <v>131891.7135351204</v>
      </c>
      <c r="G224" s="52">
        <f t="shared" si="26"/>
        <v>922.2552739858794</v>
      </c>
      <c r="H224" s="52">
        <f t="shared" si="21"/>
        <v>507.1236385425379</v>
      </c>
      <c r="I224" s="53">
        <f t="shared" si="22"/>
        <v>415.1316354433415</v>
      </c>
    </row>
    <row r="225" spans="1:9" ht="15">
      <c r="A225" s="18">
        <f t="shared" si="23"/>
        <v>4.614</v>
      </c>
      <c r="B225" s="19"/>
      <c r="C225" s="20">
        <f t="shared" si="27"/>
        <v>0</v>
      </c>
      <c r="D225" s="26">
        <v>213</v>
      </c>
      <c r="E225" s="27">
        <f t="shared" si="24"/>
        <v>207</v>
      </c>
      <c r="F225" s="52">
        <f t="shared" si="25"/>
        <v>131476.58189967705</v>
      </c>
      <c r="G225" s="52">
        <f t="shared" si="26"/>
        <v>922.2552739858795</v>
      </c>
      <c r="H225" s="52">
        <f t="shared" si="21"/>
        <v>505.52745740425826</v>
      </c>
      <c r="I225" s="53">
        <f t="shared" si="22"/>
        <v>416.72781658162125</v>
      </c>
    </row>
    <row r="226" spans="1:9" ht="15">
      <c r="A226" s="18">
        <f t="shared" si="23"/>
        <v>4.614</v>
      </c>
      <c r="B226" s="19"/>
      <c r="C226" s="20">
        <f t="shared" si="27"/>
        <v>0</v>
      </c>
      <c r="D226" s="26">
        <v>214</v>
      </c>
      <c r="E226" s="27">
        <f t="shared" si="24"/>
        <v>206</v>
      </c>
      <c r="F226" s="52">
        <f t="shared" si="25"/>
        <v>131059.85408309543</v>
      </c>
      <c r="G226" s="52">
        <f t="shared" si="26"/>
        <v>922.2552739858796</v>
      </c>
      <c r="H226" s="52">
        <f t="shared" si="21"/>
        <v>503.9251389495019</v>
      </c>
      <c r="I226" s="53">
        <f t="shared" si="22"/>
        <v>418.3301350363777</v>
      </c>
    </row>
    <row r="227" spans="1:9" ht="15">
      <c r="A227" s="18">
        <f t="shared" si="23"/>
        <v>4.614</v>
      </c>
      <c r="B227" s="19"/>
      <c r="C227" s="20">
        <f t="shared" si="27"/>
        <v>0</v>
      </c>
      <c r="D227" s="26">
        <v>215</v>
      </c>
      <c r="E227" s="27">
        <f t="shared" si="24"/>
        <v>205</v>
      </c>
      <c r="F227" s="52">
        <f t="shared" si="25"/>
        <v>130641.52394805905</v>
      </c>
      <c r="G227" s="52">
        <f t="shared" si="26"/>
        <v>922.2552739858796</v>
      </c>
      <c r="H227" s="52">
        <f t="shared" si="21"/>
        <v>502.316659580287</v>
      </c>
      <c r="I227" s="53">
        <f t="shared" si="22"/>
        <v>419.9386144055926</v>
      </c>
    </row>
    <row r="228" spans="1:9" ht="15">
      <c r="A228" s="18">
        <f t="shared" si="23"/>
        <v>4.614</v>
      </c>
      <c r="B228" s="19"/>
      <c r="C228" s="20">
        <f t="shared" si="27"/>
        <v>0</v>
      </c>
      <c r="D228" s="26">
        <v>216</v>
      </c>
      <c r="E228" s="27">
        <f t="shared" si="24"/>
        <v>204</v>
      </c>
      <c r="F228" s="52">
        <f t="shared" si="25"/>
        <v>130221.58533365346</v>
      </c>
      <c r="G228" s="52">
        <f t="shared" si="26"/>
        <v>922.2552739858799</v>
      </c>
      <c r="H228" s="52">
        <f t="shared" si="21"/>
        <v>500.70199560789763</v>
      </c>
      <c r="I228" s="53">
        <f t="shared" si="22"/>
        <v>421.5532783779822</v>
      </c>
    </row>
    <row r="229" spans="1:9" ht="15">
      <c r="A229" s="18">
        <f t="shared" si="23"/>
        <v>4.614</v>
      </c>
      <c r="B229" s="19"/>
      <c r="C229" s="20">
        <f t="shared" si="27"/>
        <v>0</v>
      </c>
      <c r="D229" s="26">
        <v>217</v>
      </c>
      <c r="E229" s="27">
        <f t="shared" si="24"/>
        <v>203</v>
      </c>
      <c r="F229" s="52">
        <f t="shared" si="25"/>
        <v>129800.03205527549</v>
      </c>
      <c r="G229" s="52">
        <f t="shared" si="26"/>
        <v>922.25527398588</v>
      </c>
      <c r="H229" s="52">
        <f t="shared" si="21"/>
        <v>499.0811232525342</v>
      </c>
      <c r="I229" s="53">
        <f t="shared" si="22"/>
        <v>423.17415073334575</v>
      </c>
    </row>
    <row r="230" spans="1:9" ht="15">
      <c r="A230" s="18">
        <f t="shared" si="23"/>
        <v>4.614</v>
      </c>
      <c r="B230" s="19"/>
      <c r="C230" s="20">
        <f t="shared" si="27"/>
        <v>0</v>
      </c>
      <c r="D230" s="26">
        <v>218</v>
      </c>
      <c r="E230" s="27">
        <f t="shared" si="24"/>
        <v>202</v>
      </c>
      <c r="F230" s="52">
        <f t="shared" si="25"/>
        <v>129376.85790454214</v>
      </c>
      <c r="G230" s="52">
        <f t="shared" si="26"/>
        <v>922.2552739858801</v>
      </c>
      <c r="H230" s="52">
        <f t="shared" si="21"/>
        <v>497.45401864296446</v>
      </c>
      <c r="I230" s="53">
        <f t="shared" si="22"/>
        <v>424.8012553429156</v>
      </c>
    </row>
    <row r="231" spans="1:9" ht="15">
      <c r="A231" s="18">
        <f t="shared" si="23"/>
        <v>4.614</v>
      </c>
      <c r="B231" s="19"/>
      <c r="C231" s="20">
        <f t="shared" si="27"/>
        <v>0</v>
      </c>
      <c r="D231" s="26">
        <v>219</v>
      </c>
      <c r="E231" s="27">
        <f t="shared" si="24"/>
        <v>201</v>
      </c>
      <c r="F231" s="52">
        <f t="shared" si="25"/>
        <v>128952.05664919922</v>
      </c>
      <c r="G231" s="52">
        <f t="shared" si="26"/>
        <v>922.25527398588</v>
      </c>
      <c r="H231" s="52">
        <f t="shared" si="21"/>
        <v>495.820657816171</v>
      </c>
      <c r="I231" s="53">
        <f t="shared" si="22"/>
        <v>426.434616169709</v>
      </c>
    </row>
    <row r="232" spans="1:9" ht="15">
      <c r="A232" s="18">
        <f t="shared" si="23"/>
        <v>4.614</v>
      </c>
      <c r="B232" s="19"/>
      <c r="C232" s="20">
        <f t="shared" si="27"/>
        <v>0</v>
      </c>
      <c r="D232" s="26">
        <v>220</v>
      </c>
      <c r="E232" s="27">
        <f t="shared" si="24"/>
        <v>200</v>
      </c>
      <c r="F232" s="52">
        <f t="shared" si="25"/>
        <v>128525.62203302952</v>
      </c>
      <c r="G232" s="52">
        <f t="shared" si="26"/>
        <v>922.2552739858801</v>
      </c>
      <c r="H232" s="52">
        <f t="shared" si="21"/>
        <v>494.1810167169985</v>
      </c>
      <c r="I232" s="53">
        <f t="shared" si="22"/>
        <v>428.0742572688816</v>
      </c>
    </row>
    <row r="233" spans="1:9" ht="15">
      <c r="A233" s="18">
        <f t="shared" si="23"/>
        <v>4.614</v>
      </c>
      <c r="B233" s="19"/>
      <c r="C233" s="20">
        <f t="shared" si="27"/>
        <v>0</v>
      </c>
      <c r="D233" s="26">
        <v>221</v>
      </c>
      <c r="E233" s="27">
        <f t="shared" si="24"/>
        <v>199</v>
      </c>
      <c r="F233" s="52">
        <f t="shared" si="25"/>
        <v>128097.54777576064</v>
      </c>
      <c r="G233" s="52">
        <f t="shared" si="26"/>
        <v>922.2552739858802</v>
      </c>
      <c r="H233" s="52">
        <f t="shared" si="21"/>
        <v>492.5350711977997</v>
      </c>
      <c r="I233" s="53">
        <f t="shared" si="22"/>
        <v>429.7202027880805</v>
      </c>
    </row>
    <row r="234" spans="1:9" ht="15">
      <c r="A234" s="18">
        <f t="shared" si="23"/>
        <v>4.614</v>
      </c>
      <c r="B234" s="19"/>
      <c r="C234" s="20">
        <f t="shared" si="27"/>
        <v>0</v>
      </c>
      <c r="D234" s="26">
        <v>222</v>
      </c>
      <c r="E234" s="27">
        <f t="shared" si="24"/>
        <v>198</v>
      </c>
      <c r="F234" s="52">
        <f t="shared" si="25"/>
        <v>127667.82757297256</v>
      </c>
      <c r="G234" s="52">
        <f t="shared" si="26"/>
        <v>922.2552739858803</v>
      </c>
      <c r="H234" s="52">
        <f t="shared" si="21"/>
        <v>490.88279701807943</v>
      </c>
      <c r="I234" s="53">
        <f t="shared" si="22"/>
        <v>431.3724769678009</v>
      </c>
    </row>
    <row r="235" spans="1:9" ht="15">
      <c r="A235" s="18">
        <f t="shared" si="23"/>
        <v>4.614</v>
      </c>
      <c r="B235" s="19"/>
      <c r="C235" s="20">
        <f t="shared" si="27"/>
        <v>0</v>
      </c>
      <c r="D235" s="26">
        <v>223</v>
      </c>
      <c r="E235" s="27">
        <f t="shared" si="24"/>
        <v>197</v>
      </c>
      <c r="F235" s="52">
        <f t="shared" si="25"/>
        <v>127236.45509600476</v>
      </c>
      <c r="G235" s="52">
        <f t="shared" si="26"/>
        <v>922.2552739858804</v>
      </c>
      <c r="H235" s="52">
        <f t="shared" si="21"/>
        <v>489.2241698441383</v>
      </c>
      <c r="I235" s="53">
        <f t="shared" si="22"/>
        <v>433.0311041417421</v>
      </c>
    </row>
    <row r="236" spans="1:9" ht="15">
      <c r="A236" s="18">
        <f t="shared" si="23"/>
        <v>4.614</v>
      </c>
      <c r="B236" s="19"/>
      <c r="C236" s="20">
        <f t="shared" si="27"/>
        <v>0</v>
      </c>
      <c r="D236" s="26">
        <v>224</v>
      </c>
      <c r="E236" s="27">
        <f t="shared" si="24"/>
        <v>196</v>
      </c>
      <c r="F236" s="52">
        <f t="shared" si="25"/>
        <v>126803.42399186302</v>
      </c>
      <c r="G236" s="52">
        <f t="shared" si="26"/>
        <v>922.2552739858805</v>
      </c>
      <c r="H236" s="52">
        <f t="shared" si="21"/>
        <v>487.5591652487133</v>
      </c>
      <c r="I236" s="53">
        <f t="shared" si="22"/>
        <v>434.6961087371672</v>
      </c>
    </row>
    <row r="237" spans="1:9" ht="15">
      <c r="A237" s="18">
        <f t="shared" si="23"/>
        <v>4.614</v>
      </c>
      <c r="B237" s="19"/>
      <c r="C237" s="20">
        <f t="shared" si="27"/>
        <v>0</v>
      </c>
      <c r="D237" s="26">
        <v>225</v>
      </c>
      <c r="E237" s="27">
        <f t="shared" si="24"/>
        <v>195</v>
      </c>
      <c r="F237" s="52">
        <f t="shared" si="25"/>
        <v>126368.72788312586</v>
      </c>
      <c r="G237" s="52">
        <f t="shared" si="26"/>
        <v>922.2552739858808</v>
      </c>
      <c r="H237" s="52">
        <f t="shared" si="21"/>
        <v>485.8877587106189</v>
      </c>
      <c r="I237" s="53">
        <f t="shared" si="22"/>
        <v>436.36751527526184</v>
      </c>
    </row>
    <row r="238" spans="1:9" ht="15">
      <c r="A238" s="18">
        <f t="shared" si="23"/>
        <v>4.614</v>
      </c>
      <c r="B238" s="19"/>
      <c r="C238" s="20">
        <f t="shared" si="27"/>
        <v>0</v>
      </c>
      <c r="D238" s="26">
        <v>226</v>
      </c>
      <c r="E238" s="27">
        <f t="shared" si="24"/>
        <v>194</v>
      </c>
      <c r="F238" s="52">
        <f t="shared" si="25"/>
        <v>125932.3603678506</v>
      </c>
      <c r="G238" s="52">
        <f t="shared" si="26"/>
        <v>922.2552739858808</v>
      </c>
      <c r="H238" s="52">
        <f t="shared" si="21"/>
        <v>484.20992561438555</v>
      </c>
      <c r="I238" s="53">
        <f t="shared" si="22"/>
        <v>438.0453483714952</v>
      </c>
    </row>
    <row r="239" spans="1:9" ht="15">
      <c r="A239" s="18">
        <f t="shared" si="23"/>
        <v>4.614</v>
      </c>
      <c r="B239" s="19"/>
      <c r="C239" s="20">
        <f t="shared" si="27"/>
        <v>0</v>
      </c>
      <c r="D239" s="26">
        <v>227</v>
      </c>
      <c r="E239" s="27">
        <f t="shared" si="24"/>
        <v>193</v>
      </c>
      <c r="F239" s="52">
        <f t="shared" si="25"/>
        <v>125494.31501947911</v>
      </c>
      <c r="G239" s="52">
        <f t="shared" si="26"/>
        <v>922.2552739858809</v>
      </c>
      <c r="H239" s="52">
        <f t="shared" si="21"/>
        <v>482.5256412498971</v>
      </c>
      <c r="I239" s="53">
        <f t="shared" si="22"/>
        <v>439.7296327359838</v>
      </c>
    </row>
    <row r="240" spans="1:9" ht="15">
      <c r="A240" s="18">
        <f t="shared" si="23"/>
        <v>4.614</v>
      </c>
      <c r="B240" s="19"/>
      <c r="C240" s="20">
        <f t="shared" si="27"/>
        <v>0</v>
      </c>
      <c r="D240" s="26">
        <v>228</v>
      </c>
      <c r="E240" s="27">
        <f t="shared" si="24"/>
        <v>192</v>
      </c>
      <c r="F240" s="52">
        <f t="shared" si="25"/>
        <v>125054.58538674313</v>
      </c>
      <c r="G240" s="52">
        <f t="shared" si="26"/>
        <v>922.2552739858811</v>
      </c>
      <c r="H240" s="52">
        <f t="shared" si="21"/>
        <v>480.83488081202734</v>
      </c>
      <c r="I240" s="53">
        <f t="shared" si="22"/>
        <v>441.42039317385377</v>
      </c>
    </row>
    <row r="241" spans="1:9" ht="15">
      <c r="A241" s="18">
        <f t="shared" si="23"/>
        <v>4.614</v>
      </c>
      <c r="B241" s="19"/>
      <c r="C241" s="20">
        <f t="shared" si="27"/>
        <v>0</v>
      </c>
      <c r="D241" s="26">
        <v>229</v>
      </c>
      <c r="E241" s="27">
        <f t="shared" si="24"/>
        <v>191</v>
      </c>
      <c r="F241" s="52">
        <f t="shared" si="25"/>
        <v>124613.16499356927</v>
      </c>
      <c r="G241" s="52">
        <f t="shared" si="26"/>
        <v>922.2552739858811</v>
      </c>
      <c r="H241" s="52">
        <f t="shared" si="21"/>
        <v>479.1376194002738</v>
      </c>
      <c r="I241" s="53">
        <f t="shared" si="22"/>
        <v>443.1176545856073</v>
      </c>
    </row>
    <row r="242" spans="1:9" ht="15">
      <c r="A242" s="18">
        <f t="shared" si="23"/>
        <v>4.614</v>
      </c>
      <c r="B242" s="19"/>
      <c r="C242" s="20">
        <f t="shared" si="27"/>
        <v>0</v>
      </c>
      <c r="D242" s="26">
        <v>230</v>
      </c>
      <c r="E242" s="27">
        <f t="shared" si="24"/>
        <v>190</v>
      </c>
      <c r="F242" s="52">
        <f t="shared" si="25"/>
        <v>124170.04733898366</v>
      </c>
      <c r="G242" s="52">
        <f t="shared" si="26"/>
        <v>922.2552739858811</v>
      </c>
      <c r="H242" s="52">
        <f t="shared" si="21"/>
        <v>477.4338320183922</v>
      </c>
      <c r="I242" s="53">
        <f t="shared" si="22"/>
        <v>444.8214419674889</v>
      </c>
    </row>
    <row r="243" spans="1:9" ht="15">
      <c r="A243" s="18">
        <f t="shared" si="23"/>
        <v>4.614</v>
      </c>
      <c r="B243" s="19"/>
      <c r="C243" s="20">
        <f t="shared" si="27"/>
        <v>0</v>
      </c>
      <c r="D243" s="26">
        <v>231</v>
      </c>
      <c r="E243" s="27">
        <f t="shared" si="24"/>
        <v>189</v>
      </c>
      <c r="F243" s="52">
        <f t="shared" si="25"/>
        <v>123725.22589701616</v>
      </c>
      <c r="G243" s="52">
        <f t="shared" si="26"/>
        <v>922.2552739858813</v>
      </c>
      <c r="H243" s="52">
        <f t="shared" si="21"/>
        <v>475.72349357402715</v>
      </c>
      <c r="I243" s="53">
        <f t="shared" si="22"/>
        <v>446.5317804118542</v>
      </c>
    </row>
    <row r="244" spans="1:9" ht="15">
      <c r="A244" s="18">
        <f t="shared" si="23"/>
        <v>4.614</v>
      </c>
      <c r="B244" s="19"/>
      <c r="C244" s="20">
        <f t="shared" si="27"/>
        <v>0</v>
      </c>
      <c r="D244" s="26">
        <v>232</v>
      </c>
      <c r="E244" s="27">
        <f t="shared" si="24"/>
        <v>188</v>
      </c>
      <c r="F244" s="52">
        <f t="shared" si="25"/>
        <v>123278.69411660431</v>
      </c>
      <c r="G244" s="52">
        <f t="shared" si="26"/>
        <v>922.2552739858816</v>
      </c>
      <c r="H244" s="52">
        <f t="shared" si="21"/>
        <v>474.0065788783436</v>
      </c>
      <c r="I244" s="53">
        <f t="shared" si="22"/>
        <v>448.24869510753797</v>
      </c>
    </row>
    <row r="245" spans="1:9" ht="15">
      <c r="A245" s="18">
        <f t="shared" si="23"/>
        <v>4.614</v>
      </c>
      <c r="B245" s="19"/>
      <c r="C245" s="20">
        <f t="shared" si="27"/>
        <v>0</v>
      </c>
      <c r="D245" s="26">
        <v>233</v>
      </c>
      <c r="E245" s="27">
        <f t="shared" si="24"/>
        <v>187</v>
      </c>
      <c r="F245" s="52">
        <f t="shared" si="25"/>
        <v>122830.44542149677</v>
      </c>
      <c r="G245" s="52">
        <f t="shared" si="26"/>
        <v>922.2552739858813</v>
      </c>
      <c r="H245" s="52">
        <f t="shared" si="21"/>
        <v>472.2830626456551</v>
      </c>
      <c r="I245" s="53">
        <f t="shared" si="22"/>
        <v>449.97221134022624</v>
      </c>
    </row>
    <row r="246" spans="1:9" ht="15">
      <c r="A246" s="18">
        <f t="shared" si="23"/>
        <v>4.614</v>
      </c>
      <c r="B246" s="19"/>
      <c r="C246" s="20">
        <f t="shared" si="27"/>
        <v>0</v>
      </c>
      <c r="D246" s="26">
        <v>234</v>
      </c>
      <c r="E246" s="27">
        <f t="shared" si="24"/>
        <v>186</v>
      </c>
      <c r="F246" s="52">
        <f t="shared" si="25"/>
        <v>122380.47321015655</v>
      </c>
      <c r="G246" s="52">
        <f t="shared" si="26"/>
        <v>922.2552739858817</v>
      </c>
      <c r="H246" s="52">
        <f t="shared" si="21"/>
        <v>470.5529194930519</v>
      </c>
      <c r="I246" s="53">
        <f t="shared" si="22"/>
        <v>451.7023544928298</v>
      </c>
    </row>
    <row r="247" spans="1:9" ht="15">
      <c r="A247" s="18">
        <f t="shared" si="23"/>
        <v>4.614</v>
      </c>
      <c r="B247" s="19"/>
      <c r="C247" s="20">
        <f t="shared" si="27"/>
        <v>0</v>
      </c>
      <c r="D247" s="26">
        <v>235</v>
      </c>
      <c r="E247" s="27">
        <f t="shared" si="24"/>
        <v>185</v>
      </c>
      <c r="F247" s="52">
        <f t="shared" si="25"/>
        <v>121928.77085566372</v>
      </c>
      <c r="G247" s="52">
        <f t="shared" si="26"/>
        <v>922.2552739858818</v>
      </c>
      <c r="H247" s="52">
        <f t="shared" si="21"/>
        <v>468.816123940027</v>
      </c>
      <c r="I247" s="53">
        <f t="shared" si="22"/>
        <v>453.4391500458548</v>
      </c>
    </row>
    <row r="248" spans="1:9" ht="15">
      <c r="A248" s="18">
        <f t="shared" si="23"/>
        <v>4.614</v>
      </c>
      <c r="B248" s="19"/>
      <c r="C248" s="20">
        <f t="shared" si="27"/>
        <v>0</v>
      </c>
      <c r="D248" s="26">
        <v>236</v>
      </c>
      <c r="E248" s="27">
        <f t="shared" si="24"/>
        <v>184</v>
      </c>
      <c r="F248" s="52">
        <f t="shared" si="25"/>
        <v>121475.33170561786</v>
      </c>
      <c r="G248" s="52">
        <f t="shared" si="26"/>
        <v>922.2552739858818</v>
      </c>
      <c r="H248" s="52">
        <f t="shared" si="21"/>
        <v>467.0726504081007</v>
      </c>
      <c r="I248" s="53">
        <f t="shared" si="22"/>
        <v>455.1826235777811</v>
      </c>
    </row>
    <row r="249" spans="1:9" ht="15">
      <c r="A249" s="18">
        <f t="shared" si="23"/>
        <v>4.614</v>
      </c>
      <c r="B249" s="19"/>
      <c r="C249" s="20">
        <f t="shared" si="27"/>
        <v>0</v>
      </c>
      <c r="D249" s="26">
        <v>237</v>
      </c>
      <c r="E249" s="27">
        <f t="shared" si="24"/>
        <v>183</v>
      </c>
      <c r="F249" s="52">
        <f t="shared" si="25"/>
        <v>121020.14908204008</v>
      </c>
      <c r="G249" s="52">
        <f t="shared" si="26"/>
        <v>922.2552739858818</v>
      </c>
      <c r="H249" s="52">
        <f t="shared" si="21"/>
        <v>465.3224732204442</v>
      </c>
      <c r="I249" s="53">
        <f t="shared" si="22"/>
        <v>456.9328007654376</v>
      </c>
    </row>
    <row r="250" spans="1:9" ht="15">
      <c r="A250" s="18">
        <f t="shared" si="23"/>
        <v>4.614</v>
      </c>
      <c r="B250" s="19"/>
      <c r="C250" s="20">
        <f t="shared" si="27"/>
        <v>0</v>
      </c>
      <c r="D250" s="26">
        <v>238</v>
      </c>
      <c r="E250" s="27">
        <f t="shared" si="24"/>
        <v>182</v>
      </c>
      <c r="F250" s="52">
        <f t="shared" si="25"/>
        <v>120563.21628127464</v>
      </c>
      <c r="G250" s="52">
        <f t="shared" si="26"/>
        <v>922.255273985882</v>
      </c>
      <c r="H250" s="52">
        <f t="shared" si="21"/>
        <v>463.56556660150096</v>
      </c>
      <c r="I250" s="53">
        <f t="shared" si="22"/>
        <v>458.68970738438105</v>
      </c>
    </row>
    <row r="251" spans="1:9" ht="15">
      <c r="A251" s="18">
        <f t="shared" si="23"/>
        <v>4.614</v>
      </c>
      <c r="B251" s="19"/>
      <c r="C251" s="20">
        <f t="shared" si="27"/>
        <v>0</v>
      </c>
      <c r="D251" s="26">
        <v>239</v>
      </c>
      <c r="E251" s="27">
        <f t="shared" si="24"/>
        <v>181</v>
      </c>
      <c r="F251" s="52">
        <f t="shared" si="25"/>
        <v>120104.52657389025</v>
      </c>
      <c r="G251" s="52">
        <f t="shared" si="26"/>
        <v>922.255273985882</v>
      </c>
      <c r="H251" s="52">
        <f t="shared" si="21"/>
        <v>461.80190467660805</v>
      </c>
      <c r="I251" s="53">
        <f t="shared" si="22"/>
        <v>460.45336930927397</v>
      </c>
    </row>
    <row r="252" spans="1:9" ht="15">
      <c r="A252" s="18">
        <f t="shared" si="23"/>
        <v>4.614</v>
      </c>
      <c r="B252" s="19"/>
      <c r="C252" s="20">
        <f t="shared" si="27"/>
        <v>0</v>
      </c>
      <c r="D252" s="26">
        <v>240</v>
      </c>
      <c r="E252" s="27">
        <f t="shared" si="24"/>
        <v>180</v>
      </c>
      <c r="F252" s="52">
        <f t="shared" si="25"/>
        <v>119644.07320458099</v>
      </c>
      <c r="G252" s="52">
        <f t="shared" si="26"/>
        <v>922.2552739858822</v>
      </c>
      <c r="H252" s="52">
        <f t="shared" si="21"/>
        <v>460.03146147161397</v>
      </c>
      <c r="I252" s="53">
        <f t="shared" si="22"/>
        <v>462.2238125142683</v>
      </c>
    </row>
    <row r="253" spans="1:9" ht="15">
      <c r="A253" s="18">
        <f t="shared" si="23"/>
        <v>4.614</v>
      </c>
      <c r="B253" s="19"/>
      <c r="C253" s="20">
        <f t="shared" si="27"/>
        <v>0</v>
      </c>
      <c r="D253" s="26">
        <v>241</v>
      </c>
      <c r="E253" s="27">
        <f t="shared" si="24"/>
        <v>179</v>
      </c>
      <c r="F253" s="52">
        <f t="shared" si="25"/>
        <v>119181.84939206672</v>
      </c>
      <c r="G253" s="52">
        <f t="shared" si="26"/>
        <v>922.2552739858824</v>
      </c>
      <c r="H253" s="52">
        <f t="shared" si="21"/>
        <v>458.25421091249655</v>
      </c>
      <c r="I253" s="53">
        <f t="shared" si="22"/>
        <v>464.0010630733858</v>
      </c>
    </row>
    <row r="254" spans="1:9" ht="15">
      <c r="A254" s="18">
        <f t="shared" si="23"/>
        <v>4.614</v>
      </c>
      <c r="B254" s="19"/>
      <c r="C254" s="20">
        <f t="shared" si="27"/>
        <v>0</v>
      </c>
      <c r="D254" s="26">
        <v>242</v>
      </c>
      <c r="E254" s="27">
        <f t="shared" si="24"/>
        <v>178</v>
      </c>
      <c r="F254" s="52">
        <f t="shared" si="25"/>
        <v>118717.84832899334</v>
      </c>
      <c r="G254" s="52">
        <f t="shared" si="26"/>
        <v>922.2552739858822</v>
      </c>
      <c r="H254" s="52">
        <f t="shared" si="21"/>
        <v>456.4701268249794</v>
      </c>
      <c r="I254" s="53">
        <f t="shared" si="22"/>
        <v>465.78514716090285</v>
      </c>
    </row>
    <row r="255" spans="1:9" ht="15">
      <c r="A255" s="18">
        <f t="shared" si="23"/>
        <v>4.614</v>
      </c>
      <c r="B255" s="19"/>
      <c r="C255" s="20">
        <f t="shared" si="27"/>
        <v>0</v>
      </c>
      <c r="D255" s="26">
        <v>243</v>
      </c>
      <c r="E255" s="27">
        <f t="shared" si="24"/>
        <v>177</v>
      </c>
      <c r="F255" s="52">
        <f t="shared" si="25"/>
        <v>118252.06318183243</v>
      </c>
      <c r="G255" s="52">
        <f t="shared" si="26"/>
        <v>922.2552739858825</v>
      </c>
      <c r="H255" s="52">
        <f t="shared" si="21"/>
        <v>454.67918293414573</v>
      </c>
      <c r="I255" s="53">
        <f t="shared" si="22"/>
        <v>467.57609105173674</v>
      </c>
    </row>
    <row r="256" spans="1:9" ht="15">
      <c r="A256" s="18">
        <f t="shared" si="23"/>
        <v>4.614</v>
      </c>
      <c r="B256" s="19"/>
      <c r="C256" s="20">
        <f t="shared" si="27"/>
        <v>0</v>
      </c>
      <c r="D256" s="26">
        <v>244</v>
      </c>
      <c r="E256" s="27">
        <f t="shared" si="24"/>
        <v>176</v>
      </c>
      <c r="F256" s="52">
        <f t="shared" si="25"/>
        <v>117784.48709078069</v>
      </c>
      <c r="G256" s="52">
        <f t="shared" si="26"/>
        <v>922.2552739858825</v>
      </c>
      <c r="H256" s="52">
        <f t="shared" si="21"/>
        <v>452.8813528640518</v>
      </c>
      <c r="I256" s="53">
        <f t="shared" si="22"/>
        <v>469.3739211218307</v>
      </c>
    </row>
    <row r="257" spans="1:9" ht="15">
      <c r="A257" s="18">
        <f t="shared" si="23"/>
        <v>4.614</v>
      </c>
      <c r="B257" s="19"/>
      <c r="C257" s="20">
        <f t="shared" si="27"/>
        <v>0</v>
      </c>
      <c r="D257" s="26">
        <v>245</v>
      </c>
      <c r="E257" s="27">
        <f t="shared" si="24"/>
        <v>175</v>
      </c>
      <c r="F257" s="52">
        <f t="shared" si="25"/>
        <v>117315.11316965886</v>
      </c>
      <c r="G257" s="52">
        <f t="shared" si="26"/>
        <v>922.2552739858828</v>
      </c>
      <c r="H257" s="52">
        <f t="shared" si="21"/>
        <v>451.07661013733826</v>
      </c>
      <c r="I257" s="53">
        <f t="shared" si="22"/>
        <v>471.17866384854455</v>
      </c>
    </row>
    <row r="258" spans="1:9" ht="15">
      <c r="A258" s="18">
        <f t="shared" si="23"/>
        <v>4.614</v>
      </c>
      <c r="B258" s="19"/>
      <c r="C258" s="20">
        <f t="shared" si="27"/>
        <v>0</v>
      </c>
      <c r="D258" s="26">
        <v>246</v>
      </c>
      <c r="E258" s="27">
        <f t="shared" si="24"/>
        <v>174</v>
      </c>
      <c r="F258" s="52">
        <f t="shared" si="25"/>
        <v>116843.9345058103</v>
      </c>
      <c r="G258" s="52">
        <f t="shared" si="26"/>
        <v>922.2552739858827</v>
      </c>
      <c r="H258" s="52">
        <f t="shared" si="21"/>
        <v>449.2649281748407</v>
      </c>
      <c r="I258" s="53">
        <f t="shared" si="22"/>
        <v>472.990345811042</v>
      </c>
    </row>
    <row r="259" spans="1:9" ht="15">
      <c r="A259" s="18">
        <f t="shared" si="23"/>
        <v>4.614</v>
      </c>
      <c r="B259" s="19"/>
      <c r="C259" s="20">
        <f t="shared" si="27"/>
        <v>0</v>
      </c>
      <c r="D259" s="26">
        <v>247</v>
      </c>
      <c r="E259" s="27">
        <f t="shared" si="24"/>
        <v>173</v>
      </c>
      <c r="F259" s="52">
        <f t="shared" si="25"/>
        <v>116370.94415999927</v>
      </c>
      <c r="G259" s="52">
        <f t="shared" si="26"/>
        <v>922.2552739858829</v>
      </c>
      <c r="H259" s="52">
        <f t="shared" si="21"/>
        <v>447.4462802951972</v>
      </c>
      <c r="I259" s="53">
        <f t="shared" si="22"/>
        <v>474.8089936906857</v>
      </c>
    </row>
    <row r="260" spans="1:9" ht="15">
      <c r="A260" s="18">
        <f t="shared" si="23"/>
        <v>4.614</v>
      </c>
      <c r="B260" s="19"/>
      <c r="C260" s="20">
        <f t="shared" si="27"/>
        <v>0</v>
      </c>
      <c r="D260" s="26">
        <v>248</v>
      </c>
      <c r="E260" s="27">
        <f t="shared" si="24"/>
        <v>172</v>
      </c>
      <c r="F260" s="52">
        <f t="shared" si="25"/>
        <v>115896.13516630858</v>
      </c>
      <c r="G260" s="52">
        <f t="shared" si="26"/>
        <v>922.2552739858829</v>
      </c>
      <c r="H260" s="52">
        <f t="shared" si="21"/>
        <v>445.6206397144564</v>
      </c>
      <c r="I260" s="53">
        <f t="shared" si="22"/>
        <v>476.63463427142653</v>
      </c>
    </row>
    <row r="261" spans="1:9" ht="15">
      <c r="A261" s="18">
        <f t="shared" si="23"/>
        <v>4.614</v>
      </c>
      <c r="B261" s="19"/>
      <c r="C261" s="20">
        <f t="shared" si="27"/>
        <v>0</v>
      </c>
      <c r="D261" s="26">
        <v>249</v>
      </c>
      <c r="E261" s="27">
        <f t="shared" si="24"/>
        <v>171</v>
      </c>
      <c r="F261" s="52">
        <f t="shared" si="25"/>
        <v>115419.50053203716</v>
      </c>
      <c r="G261" s="52">
        <f t="shared" si="26"/>
        <v>922.255273985883</v>
      </c>
      <c r="H261" s="52">
        <f t="shared" si="21"/>
        <v>443.7879795456829</v>
      </c>
      <c r="I261" s="53">
        <f t="shared" si="22"/>
        <v>478.46729444020013</v>
      </c>
    </row>
    <row r="262" spans="1:9" ht="15">
      <c r="A262" s="18">
        <f t="shared" si="23"/>
        <v>4.614</v>
      </c>
      <c r="B262" s="19"/>
      <c r="C262" s="20">
        <f t="shared" si="27"/>
        <v>0</v>
      </c>
      <c r="D262" s="26">
        <v>250</v>
      </c>
      <c r="E262" s="27">
        <f t="shared" si="24"/>
        <v>170</v>
      </c>
      <c r="F262" s="52">
        <f t="shared" si="25"/>
        <v>114941.03323759696</v>
      </c>
      <c r="G262" s="52">
        <f t="shared" si="26"/>
        <v>922.255273985883</v>
      </c>
      <c r="H262" s="52">
        <f t="shared" si="21"/>
        <v>441.9482727985603</v>
      </c>
      <c r="I262" s="53">
        <f t="shared" si="22"/>
        <v>480.3070011873227</v>
      </c>
    </row>
    <row r="263" spans="1:9" ht="15">
      <c r="A263" s="18">
        <f t="shared" si="23"/>
        <v>4.614</v>
      </c>
      <c r="B263" s="19"/>
      <c r="C263" s="20">
        <f t="shared" si="27"/>
        <v>0</v>
      </c>
      <c r="D263" s="26">
        <v>251</v>
      </c>
      <c r="E263" s="27">
        <f t="shared" si="24"/>
        <v>169</v>
      </c>
      <c r="F263" s="52">
        <f t="shared" si="25"/>
        <v>114460.72623640964</v>
      </c>
      <c r="G263" s="52">
        <f t="shared" si="26"/>
        <v>922.2552739858833</v>
      </c>
      <c r="H263" s="52">
        <f t="shared" si="21"/>
        <v>440.1014923789951</v>
      </c>
      <c r="I263" s="53">
        <f t="shared" si="22"/>
        <v>482.1537816068882</v>
      </c>
    </row>
    <row r="264" spans="1:9" ht="15">
      <c r="A264" s="18">
        <f t="shared" si="23"/>
        <v>4.614</v>
      </c>
      <c r="B264" s="19"/>
      <c r="C264" s="20">
        <f t="shared" si="27"/>
        <v>0</v>
      </c>
      <c r="D264" s="26">
        <v>252</v>
      </c>
      <c r="E264" s="27">
        <f t="shared" si="24"/>
        <v>168</v>
      </c>
      <c r="F264" s="52">
        <f t="shared" si="25"/>
        <v>113978.57245480275</v>
      </c>
      <c r="G264" s="52">
        <f t="shared" si="26"/>
        <v>922.2552739858834</v>
      </c>
      <c r="H264" s="52">
        <f t="shared" si="21"/>
        <v>438.2476110887166</v>
      </c>
      <c r="I264" s="53">
        <f t="shared" si="22"/>
        <v>484.00766289716677</v>
      </c>
    </row>
    <row r="265" spans="1:9" ht="15">
      <c r="A265" s="18">
        <f t="shared" si="23"/>
        <v>4.614</v>
      </c>
      <c r="B265" s="19"/>
      <c r="C265" s="20">
        <f t="shared" si="27"/>
        <v>0</v>
      </c>
      <c r="D265" s="26">
        <v>253</v>
      </c>
      <c r="E265" s="27">
        <f t="shared" si="24"/>
        <v>167</v>
      </c>
      <c r="F265" s="52">
        <f t="shared" si="25"/>
        <v>113494.56479190558</v>
      </c>
      <c r="G265" s="52">
        <f t="shared" si="26"/>
        <v>922.2552739858835</v>
      </c>
      <c r="H265" s="52">
        <f t="shared" si="21"/>
        <v>436.3866016248769</v>
      </c>
      <c r="I265" s="53">
        <f t="shared" si="22"/>
        <v>485.8686723610066</v>
      </c>
    </row>
    <row r="266" spans="1:9" ht="15">
      <c r="A266" s="18">
        <f t="shared" si="23"/>
        <v>4.614</v>
      </c>
      <c r="B266" s="19"/>
      <c r="C266" s="20">
        <f t="shared" si="27"/>
        <v>0</v>
      </c>
      <c r="D266" s="26">
        <v>254</v>
      </c>
      <c r="E266" s="27">
        <f t="shared" si="24"/>
        <v>166</v>
      </c>
      <c r="F266" s="52">
        <f t="shared" si="25"/>
        <v>113008.69611954458</v>
      </c>
      <c r="G266" s="52">
        <f t="shared" si="26"/>
        <v>922.2552739858836</v>
      </c>
      <c r="H266" s="52">
        <f t="shared" si="21"/>
        <v>434.5184365796489</v>
      </c>
      <c r="I266" s="53">
        <f t="shared" si="22"/>
        <v>487.7368374062347</v>
      </c>
    </row>
    <row r="267" spans="1:9" ht="15">
      <c r="A267" s="18">
        <f t="shared" si="23"/>
        <v>4.614</v>
      </c>
      <c r="B267" s="19"/>
      <c r="C267" s="20">
        <f t="shared" si="27"/>
        <v>0</v>
      </c>
      <c r="D267" s="26">
        <v>255</v>
      </c>
      <c r="E267" s="27">
        <f t="shared" si="24"/>
        <v>165</v>
      </c>
      <c r="F267" s="52">
        <f t="shared" si="25"/>
        <v>112520.95928213834</v>
      </c>
      <c r="G267" s="52">
        <f t="shared" si="26"/>
        <v>922.2552739858836</v>
      </c>
      <c r="H267" s="52">
        <f t="shared" si="21"/>
        <v>432.64308843982195</v>
      </c>
      <c r="I267" s="53">
        <f t="shared" si="22"/>
        <v>489.61218554606165</v>
      </c>
    </row>
    <row r="268" spans="1:9" ht="15">
      <c r="A268" s="18">
        <f t="shared" si="23"/>
        <v>4.614</v>
      </c>
      <c r="B268" s="19"/>
      <c r="C268" s="20">
        <f t="shared" si="27"/>
        <v>0</v>
      </c>
      <c r="D268" s="26">
        <v>256</v>
      </c>
      <c r="E268" s="27">
        <f t="shared" si="24"/>
        <v>164</v>
      </c>
      <c r="F268" s="52">
        <f t="shared" si="25"/>
        <v>112031.34709659228</v>
      </c>
      <c r="G268" s="52">
        <f t="shared" si="26"/>
        <v>922.2552739858836</v>
      </c>
      <c r="H268" s="52">
        <f aca="true" t="shared" si="28" ref="H268:H331">IF(ISERR(+F268*A268/$B$7/100)=1,0,F268*A268/$B$7/100)</f>
        <v>430.76052958639724</v>
      </c>
      <c r="I268" s="53">
        <f aca="true" t="shared" si="29" ref="I268:I331">IF(ISERR(+G268-H268)=1,0,G268-H268)</f>
        <v>491.49474439948636</v>
      </c>
    </row>
    <row r="269" spans="1:9" ht="15">
      <c r="A269" s="18">
        <f aca="true" t="shared" si="30" ref="A269:A332">A268</f>
        <v>4.614</v>
      </c>
      <c r="B269" s="19"/>
      <c r="C269" s="20">
        <f t="shared" si="27"/>
        <v>0</v>
      </c>
      <c r="D269" s="26">
        <v>257</v>
      </c>
      <c r="E269" s="27">
        <f aca="true" t="shared" si="31" ref="E269:E332">(-LOG(1-((F269-B269)*A269/100/$B$7/G268))/(LOG(1+(A269/$B$7/100)))*(C269&lt;&gt;0))+(E268-1)*(C269=0)</f>
        <v>163</v>
      </c>
      <c r="F269" s="52">
        <f aca="true" t="shared" si="32" ref="F269:F332">(F268-I268-B268)*(E268&gt;1)</f>
        <v>111539.85235219279</v>
      </c>
      <c r="G269" s="52">
        <f aca="true" t="shared" si="33" ref="G269:G332">PMT(A269/100/$B$7,E269,-F269)*(C269=0)+G268*(C269&lt;&gt;0)</f>
        <v>922.2552739858841</v>
      </c>
      <c r="H269" s="52">
        <f t="shared" si="28"/>
        <v>428.87073229418127</v>
      </c>
      <c r="I269" s="53">
        <f t="shared" si="29"/>
        <v>493.3845416917028</v>
      </c>
    </row>
    <row r="270" spans="1:9" ht="15">
      <c r="A270" s="18">
        <f t="shared" si="30"/>
        <v>4.614</v>
      </c>
      <c r="B270" s="19"/>
      <c r="C270" s="20">
        <f aca="true" t="shared" si="34" ref="C270:C333">+C269</f>
        <v>0</v>
      </c>
      <c r="D270" s="26">
        <v>258</v>
      </c>
      <c r="E270" s="27">
        <f t="shared" si="31"/>
        <v>162</v>
      </c>
      <c r="F270" s="52">
        <f t="shared" si="32"/>
        <v>111046.46781050108</v>
      </c>
      <c r="G270" s="52">
        <f t="shared" si="33"/>
        <v>922.2552739858842</v>
      </c>
      <c r="H270" s="52">
        <f t="shared" si="28"/>
        <v>426.9736687313767</v>
      </c>
      <c r="I270" s="53">
        <f t="shared" si="29"/>
        <v>495.2816052545075</v>
      </c>
    </row>
    <row r="271" spans="1:9" ht="15">
      <c r="A271" s="18">
        <f t="shared" si="30"/>
        <v>4.614</v>
      </c>
      <c r="B271" s="19"/>
      <c r="C271" s="20">
        <f t="shared" si="34"/>
        <v>0</v>
      </c>
      <c r="D271" s="26">
        <v>259</v>
      </c>
      <c r="E271" s="27">
        <f t="shared" si="31"/>
        <v>161</v>
      </c>
      <c r="F271" s="52">
        <f t="shared" si="32"/>
        <v>110551.18620524657</v>
      </c>
      <c r="G271" s="52">
        <f t="shared" si="33"/>
        <v>922.2552739858842</v>
      </c>
      <c r="H271" s="52">
        <f t="shared" si="28"/>
        <v>425.0693109591731</v>
      </c>
      <c r="I271" s="53">
        <f t="shared" si="29"/>
        <v>497.1859630267111</v>
      </c>
    </row>
    <row r="272" spans="1:9" ht="15">
      <c r="A272" s="18">
        <f t="shared" si="30"/>
        <v>4.614</v>
      </c>
      <c r="B272" s="19"/>
      <c r="C272" s="20">
        <f t="shared" si="34"/>
        <v>0</v>
      </c>
      <c r="D272" s="26">
        <v>260</v>
      </c>
      <c r="E272" s="27">
        <f t="shared" si="31"/>
        <v>160</v>
      </c>
      <c r="F272" s="52">
        <f t="shared" si="32"/>
        <v>110054.00024221986</v>
      </c>
      <c r="G272" s="52">
        <f t="shared" si="33"/>
        <v>922.2552739858842</v>
      </c>
      <c r="H272" s="52">
        <f t="shared" si="28"/>
        <v>423.15763093133535</v>
      </c>
      <c r="I272" s="53">
        <f t="shared" si="29"/>
        <v>499.0976430545488</v>
      </c>
    </row>
    <row r="273" spans="1:9" ht="15">
      <c r="A273" s="18">
        <f t="shared" si="30"/>
        <v>4.614</v>
      </c>
      <c r="B273" s="19"/>
      <c r="C273" s="20">
        <f t="shared" si="34"/>
        <v>0</v>
      </c>
      <c r="D273" s="26">
        <v>261</v>
      </c>
      <c r="E273" s="27">
        <f t="shared" si="31"/>
        <v>159</v>
      </c>
      <c r="F273" s="52">
        <f t="shared" si="32"/>
        <v>109554.9025991653</v>
      </c>
      <c r="G273" s="52">
        <f t="shared" si="33"/>
        <v>922.2552739858841</v>
      </c>
      <c r="H273" s="52">
        <f t="shared" si="28"/>
        <v>421.23860049379056</v>
      </c>
      <c r="I273" s="53">
        <f t="shared" si="29"/>
        <v>501.0166734920935</v>
      </c>
    </row>
    <row r="274" spans="1:9" ht="15">
      <c r="A274" s="18">
        <f t="shared" si="30"/>
        <v>4.614</v>
      </c>
      <c r="B274" s="19"/>
      <c r="C274" s="20">
        <f t="shared" si="34"/>
        <v>0</v>
      </c>
      <c r="D274" s="26">
        <v>262</v>
      </c>
      <c r="E274" s="27">
        <f t="shared" si="31"/>
        <v>158</v>
      </c>
      <c r="F274" s="52">
        <f t="shared" si="32"/>
        <v>109053.88592567321</v>
      </c>
      <c r="G274" s="52">
        <f t="shared" si="33"/>
        <v>922.2552739858843</v>
      </c>
      <c r="H274" s="52">
        <f t="shared" si="28"/>
        <v>419.31219138421346</v>
      </c>
      <c r="I274" s="53">
        <f t="shared" si="29"/>
        <v>502.9430826016708</v>
      </c>
    </row>
    <row r="275" spans="1:9" ht="15">
      <c r="A275" s="18">
        <f t="shared" si="30"/>
        <v>4.614</v>
      </c>
      <c r="B275" s="19"/>
      <c r="C275" s="20">
        <f t="shared" si="34"/>
        <v>0</v>
      </c>
      <c r="D275" s="26">
        <v>263</v>
      </c>
      <c r="E275" s="27">
        <f t="shared" si="31"/>
        <v>157</v>
      </c>
      <c r="F275" s="52">
        <f t="shared" si="32"/>
        <v>108550.94284307153</v>
      </c>
      <c r="G275" s="52">
        <f t="shared" si="33"/>
        <v>922.2552739858844</v>
      </c>
      <c r="H275" s="52">
        <f t="shared" si="28"/>
        <v>417.37837523161005</v>
      </c>
      <c r="I275" s="53">
        <f t="shared" si="29"/>
        <v>504.87689875427435</v>
      </c>
    </row>
    <row r="276" spans="1:9" ht="15">
      <c r="A276" s="18">
        <f t="shared" si="30"/>
        <v>4.614</v>
      </c>
      <c r="B276" s="19"/>
      <c r="C276" s="20">
        <f t="shared" si="34"/>
        <v>0</v>
      </c>
      <c r="D276" s="26">
        <v>264</v>
      </c>
      <c r="E276" s="27">
        <f t="shared" si="31"/>
        <v>156</v>
      </c>
      <c r="F276" s="52">
        <f t="shared" si="32"/>
        <v>108046.06594431726</v>
      </c>
      <c r="G276" s="52">
        <f t="shared" si="33"/>
        <v>922.2552739858847</v>
      </c>
      <c r="H276" s="52">
        <f t="shared" si="28"/>
        <v>415.4371235558998</v>
      </c>
      <c r="I276" s="53">
        <f t="shared" si="29"/>
        <v>506.81815042998494</v>
      </c>
    </row>
    <row r="277" spans="1:9" ht="15">
      <c r="A277" s="18">
        <f t="shared" si="30"/>
        <v>4.614</v>
      </c>
      <c r="B277" s="19"/>
      <c r="C277" s="20">
        <f t="shared" si="34"/>
        <v>0</v>
      </c>
      <c r="D277" s="26">
        <v>265</v>
      </c>
      <c r="E277" s="27">
        <f t="shared" si="31"/>
        <v>155</v>
      </c>
      <c r="F277" s="52">
        <f t="shared" si="32"/>
        <v>107539.24779388728</v>
      </c>
      <c r="G277" s="52">
        <f t="shared" si="33"/>
        <v>922.2552739858847</v>
      </c>
      <c r="H277" s="52">
        <f t="shared" si="28"/>
        <v>413.4884077674966</v>
      </c>
      <c r="I277" s="53">
        <f t="shared" si="29"/>
        <v>508.76686621838815</v>
      </c>
    </row>
    <row r="278" spans="1:9" ht="15">
      <c r="A278" s="18">
        <f t="shared" si="30"/>
        <v>4.614</v>
      </c>
      <c r="B278" s="19"/>
      <c r="C278" s="20">
        <f t="shared" si="34"/>
        <v>0</v>
      </c>
      <c r="D278" s="26">
        <v>266</v>
      </c>
      <c r="E278" s="27">
        <f t="shared" si="31"/>
        <v>154</v>
      </c>
      <c r="F278" s="52">
        <f t="shared" si="32"/>
        <v>107030.48092766889</v>
      </c>
      <c r="G278" s="52">
        <f t="shared" si="33"/>
        <v>922.255273985885</v>
      </c>
      <c r="H278" s="52">
        <f t="shared" si="28"/>
        <v>411.53219916688687</v>
      </c>
      <c r="I278" s="53">
        <f t="shared" si="29"/>
        <v>510.7230748189981</v>
      </c>
    </row>
    <row r="279" spans="1:9" ht="15">
      <c r="A279" s="18">
        <f t="shared" si="30"/>
        <v>4.614</v>
      </c>
      <c r="B279" s="19"/>
      <c r="C279" s="20">
        <f t="shared" si="34"/>
        <v>0</v>
      </c>
      <c r="D279" s="26">
        <v>267</v>
      </c>
      <c r="E279" s="27">
        <f t="shared" si="31"/>
        <v>153</v>
      </c>
      <c r="F279" s="52">
        <f t="shared" si="32"/>
        <v>106519.75785284989</v>
      </c>
      <c r="G279" s="52">
        <f t="shared" si="33"/>
        <v>922.2552739858849</v>
      </c>
      <c r="H279" s="52">
        <f t="shared" si="28"/>
        <v>409.5684689442078</v>
      </c>
      <c r="I279" s="53">
        <f t="shared" si="29"/>
        <v>512.6868050416771</v>
      </c>
    </row>
    <row r="280" spans="1:9" ht="15">
      <c r="A280" s="18">
        <f t="shared" si="30"/>
        <v>4.614</v>
      </c>
      <c r="B280" s="19"/>
      <c r="C280" s="20">
        <f t="shared" si="34"/>
        <v>0</v>
      </c>
      <c r="D280" s="26">
        <v>268</v>
      </c>
      <c r="E280" s="27">
        <f t="shared" si="31"/>
        <v>152</v>
      </c>
      <c r="F280" s="52">
        <f t="shared" si="32"/>
        <v>106007.0710478082</v>
      </c>
      <c r="G280" s="52">
        <f t="shared" si="33"/>
        <v>922.255273985885</v>
      </c>
      <c r="H280" s="52">
        <f t="shared" si="28"/>
        <v>407.59718817882253</v>
      </c>
      <c r="I280" s="53">
        <f t="shared" si="29"/>
        <v>514.6580858070624</v>
      </c>
    </row>
    <row r="281" spans="1:9" ht="15">
      <c r="A281" s="18">
        <f t="shared" si="30"/>
        <v>4.614</v>
      </c>
      <c r="B281" s="19"/>
      <c r="C281" s="20">
        <f t="shared" si="34"/>
        <v>0</v>
      </c>
      <c r="D281" s="26">
        <v>269</v>
      </c>
      <c r="E281" s="27">
        <f t="shared" si="31"/>
        <v>151</v>
      </c>
      <c r="F281" s="52">
        <f t="shared" si="32"/>
        <v>105492.41296200114</v>
      </c>
      <c r="G281" s="52">
        <f t="shared" si="33"/>
        <v>922.255273985885</v>
      </c>
      <c r="H281" s="52">
        <f t="shared" si="28"/>
        <v>405.6183278388944</v>
      </c>
      <c r="I281" s="53">
        <f t="shared" si="29"/>
        <v>516.6369461469906</v>
      </c>
    </row>
    <row r="282" spans="1:9" ht="15">
      <c r="A282" s="18">
        <f t="shared" si="30"/>
        <v>4.614</v>
      </c>
      <c r="B282" s="19"/>
      <c r="C282" s="20">
        <f t="shared" si="34"/>
        <v>0</v>
      </c>
      <c r="D282" s="26">
        <v>270</v>
      </c>
      <c r="E282" s="27">
        <f t="shared" si="31"/>
        <v>150</v>
      </c>
      <c r="F282" s="52">
        <f t="shared" si="32"/>
        <v>104975.77601585415</v>
      </c>
      <c r="G282" s="52">
        <f t="shared" si="33"/>
        <v>922.2552739858852</v>
      </c>
      <c r="H282" s="52">
        <f t="shared" si="28"/>
        <v>403.63185878095925</v>
      </c>
      <c r="I282" s="53">
        <f t="shared" si="29"/>
        <v>518.623415204926</v>
      </c>
    </row>
    <row r="283" spans="1:9" ht="15">
      <c r="A283" s="18">
        <f t="shared" si="30"/>
        <v>4.614</v>
      </c>
      <c r="B283" s="19"/>
      <c r="C283" s="20">
        <f t="shared" si="34"/>
        <v>0</v>
      </c>
      <c r="D283" s="26">
        <v>271</v>
      </c>
      <c r="E283" s="27">
        <f t="shared" si="31"/>
        <v>149</v>
      </c>
      <c r="F283" s="52">
        <f t="shared" si="32"/>
        <v>104457.15260064922</v>
      </c>
      <c r="G283" s="52">
        <f t="shared" si="33"/>
        <v>922.2552739858854</v>
      </c>
      <c r="H283" s="52">
        <f t="shared" si="28"/>
        <v>401.63775174949626</v>
      </c>
      <c r="I283" s="53">
        <f t="shared" si="29"/>
        <v>520.6175222363892</v>
      </c>
    </row>
    <row r="284" spans="1:9" ht="15">
      <c r="A284" s="18">
        <f t="shared" si="30"/>
        <v>4.614</v>
      </c>
      <c r="B284" s="19"/>
      <c r="C284" s="20">
        <f t="shared" si="34"/>
        <v>0</v>
      </c>
      <c r="D284" s="26">
        <v>272</v>
      </c>
      <c r="E284" s="27">
        <f t="shared" si="31"/>
        <v>148</v>
      </c>
      <c r="F284" s="52">
        <f t="shared" si="32"/>
        <v>103936.53507841282</v>
      </c>
      <c r="G284" s="52">
        <f t="shared" si="33"/>
        <v>922.2552739858853</v>
      </c>
      <c r="H284" s="52">
        <f t="shared" si="28"/>
        <v>399.6359773764973</v>
      </c>
      <c r="I284" s="53">
        <f t="shared" si="29"/>
        <v>522.619296609388</v>
      </c>
    </row>
    <row r="285" spans="1:9" ht="15">
      <c r="A285" s="18">
        <f t="shared" si="30"/>
        <v>4.614</v>
      </c>
      <c r="B285" s="19"/>
      <c r="C285" s="20">
        <f t="shared" si="34"/>
        <v>0</v>
      </c>
      <c r="D285" s="26">
        <v>273</v>
      </c>
      <c r="E285" s="27">
        <f t="shared" si="31"/>
        <v>147</v>
      </c>
      <c r="F285" s="52">
        <f t="shared" si="32"/>
        <v>103413.91578180343</v>
      </c>
      <c r="G285" s="52">
        <f t="shared" si="33"/>
        <v>922.2552739858854</v>
      </c>
      <c r="H285" s="52">
        <f t="shared" si="28"/>
        <v>397.62650618103413</v>
      </c>
      <c r="I285" s="53">
        <f t="shared" si="29"/>
        <v>524.6287678048513</v>
      </c>
    </row>
    <row r="286" spans="1:9" ht="15">
      <c r="A286" s="18">
        <f t="shared" si="30"/>
        <v>4.614</v>
      </c>
      <c r="B286" s="19"/>
      <c r="C286" s="20">
        <f t="shared" si="34"/>
        <v>0</v>
      </c>
      <c r="D286" s="26">
        <v>274</v>
      </c>
      <c r="E286" s="27">
        <f t="shared" si="31"/>
        <v>146</v>
      </c>
      <c r="F286" s="52">
        <f t="shared" si="32"/>
        <v>102889.28701399858</v>
      </c>
      <c r="G286" s="52">
        <f t="shared" si="33"/>
        <v>922.2552739858855</v>
      </c>
      <c r="H286" s="52">
        <f t="shared" si="28"/>
        <v>395.6093085688245</v>
      </c>
      <c r="I286" s="53">
        <f t="shared" si="29"/>
        <v>526.645965417061</v>
      </c>
    </row>
    <row r="287" spans="1:9" ht="15">
      <c r="A287" s="18">
        <f t="shared" si="30"/>
        <v>4.614</v>
      </c>
      <c r="B287" s="19"/>
      <c r="C287" s="20">
        <f t="shared" si="34"/>
        <v>0</v>
      </c>
      <c r="D287" s="26">
        <v>275</v>
      </c>
      <c r="E287" s="27">
        <f t="shared" si="31"/>
        <v>145</v>
      </c>
      <c r="F287" s="52">
        <f t="shared" si="32"/>
        <v>102362.64104858151</v>
      </c>
      <c r="G287" s="52">
        <f t="shared" si="33"/>
        <v>922.2552739858858</v>
      </c>
      <c r="H287" s="52">
        <f t="shared" si="28"/>
        <v>393.58435483179585</v>
      </c>
      <c r="I287" s="53">
        <f t="shared" si="29"/>
        <v>528.6709191540899</v>
      </c>
    </row>
    <row r="288" spans="1:9" ht="15">
      <c r="A288" s="18">
        <f t="shared" si="30"/>
        <v>4.614</v>
      </c>
      <c r="B288" s="19"/>
      <c r="C288" s="20">
        <f t="shared" si="34"/>
        <v>0</v>
      </c>
      <c r="D288" s="26">
        <v>276</v>
      </c>
      <c r="E288" s="27">
        <f t="shared" si="31"/>
        <v>144</v>
      </c>
      <c r="F288" s="52">
        <f t="shared" si="32"/>
        <v>101833.97012942743</v>
      </c>
      <c r="G288" s="52">
        <f t="shared" si="33"/>
        <v>922.2552739858857</v>
      </c>
      <c r="H288" s="52">
        <f t="shared" si="28"/>
        <v>391.5516151476485</v>
      </c>
      <c r="I288" s="53">
        <f t="shared" si="29"/>
        <v>530.7036588382372</v>
      </c>
    </row>
    <row r="289" spans="1:9" ht="15">
      <c r="A289" s="18">
        <f t="shared" si="30"/>
        <v>4.614</v>
      </c>
      <c r="B289" s="19"/>
      <c r="C289" s="20">
        <f t="shared" si="34"/>
        <v>0</v>
      </c>
      <c r="D289" s="26">
        <v>277</v>
      </c>
      <c r="E289" s="27">
        <f t="shared" si="31"/>
        <v>143</v>
      </c>
      <c r="F289" s="52">
        <f t="shared" si="32"/>
        <v>101303.2664705892</v>
      </c>
      <c r="G289" s="52">
        <f t="shared" si="33"/>
        <v>922.2552739858861</v>
      </c>
      <c r="H289" s="52">
        <f t="shared" si="28"/>
        <v>389.5110595794155</v>
      </c>
      <c r="I289" s="53">
        <f t="shared" si="29"/>
        <v>532.7442144064706</v>
      </c>
    </row>
    <row r="290" spans="1:9" ht="15">
      <c r="A290" s="18">
        <f t="shared" si="30"/>
        <v>4.614</v>
      </c>
      <c r="B290" s="19"/>
      <c r="C290" s="20">
        <f t="shared" si="34"/>
        <v>0</v>
      </c>
      <c r="D290" s="26">
        <v>278</v>
      </c>
      <c r="E290" s="27">
        <f t="shared" si="31"/>
        <v>142</v>
      </c>
      <c r="F290" s="52">
        <f t="shared" si="32"/>
        <v>100770.52225618272</v>
      </c>
      <c r="G290" s="52">
        <f t="shared" si="33"/>
        <v>922.2552739858861</v>
      </c>
      <c r="H290" s="52">
        <f t="shared" si="28"/>
        <v>387.46265807502255</v>
      </c>
      <c r="I290" s="53">
        <f t="shared" si="29"/>
        <v>534.7926159108636</v>
      </c>
    </row>
    <row r="291" spans="1:9" ht="15">
      <c r="A291" s="18">
        <f t="shared" si="30"/>
        <v>4.614</v>
      </c>
      <c r="B291" s="19"/>
      <c r="C291" s="20">
        <f t="shared" si="34"/>
        <v>0</v>
      </c>
      <c r="D291" s="26">
        <v>279</v>
      </c>
      <c r="E291" s="27">
        <f t="shared" si="31"/>
        <v>141</v>
      </c>
      <c r="F291" s="52">
        <f t="shared" si="32"/>
        <v>100235.72964027186</v>
      </c>
      <c r="G291" s="52">
        <f t="shared" si="33"/>
        <v>922.2552739858864</v>
      </c>
      <c r="H291" s="52">
        <f t="shared" si="28"/>
        <v>385.4063804668453</v>
      </c>
      <c r="I291" s="53">
        <f t="shared" si="29"/>
        <v>536.8488935190412</v>
      </c>
    </row>
    <row r="292" spans="1:9" ht="15">
      <c r="A292" s="18">
        <f t="shared" si="30"/>
        <v>4.614</v>
      </c>
      <c r="B292" s="19"/>
      <c r="C292" s="20">
        <f t="shared" si="34"/>
        <v>0</v>
      </c>
      <c r="D292" s="26">
        <v>280</v>
      </c>
      <c r="E292" s="27">
        <f t="shared" si="31"/>
        <v>140</v>
      </c>
      <c r="F292" s="52">
        <f t="shared" si="32"/>
        <v>99698.88074675282</v>
      </c>
      <c r="G292" s="52">
        <f t="shared" si="33"/>
        <v>922.2552739858866</v>
      </c>
      <c r="H292" s="52">
        <f t="shared" si="28"/>
        <v>383.34219647126463</v>
      </c>
      <c r="I292" s="53">
        <f t="shared" si="29"/>
        <v>538.9130775146219</v>
      </c>
    </row>
    <row r="293" spans="1:9" ht="15">
      <c r="A293" s="18">
        <f t="shared" si="30"/>
        <v>4.614</v>
      </c>
      <c r="B293" s="19"/>
      <c r="C293" s="20">
        <f t="shared" si="34"/>
        <v>0</v>
      </c>
      <c r="D293" s="26">
        <v>281</v>
      </c>
      <c r="E293" s="27">
        <f t="shared" si="31"/>
        <v>139</v>
      </c>
      <c r="F293" s="52">
        <f t="shared" si="32"/>
        <v>99159.9676692382</v>
      </c>
      <c r="G293" s="52">
        <f t="shared" si="33"/>
        <v>922.2552739858868</v>
      </c>
      <c r="H293" s="52">
        <f t="shared" si="28"/>
        <v>381.2700756882209</v>
      </c>
      <c r="I293" s="53">
        <f t="shared" si="29"/>
        <v>540.9851982976659</v>
      </c>
    </row>
    <row r="294" spans="1:9" ht="15">
      <c r="A294" s="18">
        <f t="shared" si="30"/>
        <v>4.614</v>
      </c>
      <c r="B294" s="19"/>
      <c r="C294" s="20">
        <f t="shared" si="34"/>
        <v>0</v>
      </c>
      <c r="D294" s="26">
        <v>282</v>
      </c>
      <c r="E294" s="27">
        <f t="shared" si="31"/>
        <v>138</v>
      </c>
      <c r="F294" s="52">
        <f t="shared" si="32"/>
        <v>98618.98247094054</v>
      </c>
      <c r="G294" s="52">
        <f t="shared" si="33"/>
        <v>922.2552739858868</v>
      </c>
      <c r="H294" s="52">
        <f t="shared" si="28"/>
        <v>379.1899876007664</v>
      </c>
      <c r="I294" s="53">
        <f t="shared" si="29"/>
        <v>543.0652863851203</v>
      </c>
    </row>
    <row r="295" spans="1:9" ht="15">
      <c r="A295" s="18">
        <f t="shared" si="30"/>
        <v>4.614</v>
      </c>
      <c r="B295" s="19"/>
      <c r="C295" s="20">
        <f t="shared" si="34"/>
        <v>0</v>
      </c>
      <c r="D295" s="26">
        <v>283</v>
      </c>
      <c r="E295" s="27">
        <f t="shared" si="31"/>
        <v>137</v>
      </c>
      <c r="F295" s="52">
        <f t="shared" si="32"/>
        <v>98075.91718455542</v>
      </c>
      <c r="G295" s="52">
        <f t="shared" si="33"/>
        <v>922.255273985887</v>
      </c>
      <c r="H295" s="52">
        <f t="shared" si="28"/>
        <v>377.10190157461557</v>
      </c>
      <c r="I295" s="53">
        <f t="shared" si="29"/>
        <v>545.1533724112714</v>
      </c>
    </row>
    <row r="296" spans="1:9" ht="15">
      <c r="A296" s="18">
        <f t="shared" si="30"/>
        <v>4.614</v>
      </c>
      <c r="B296" s="19"/>
      <c r="C296" s="20">
        <f t="shared" si="34"/>
        <v>0</v>
      </c>
      <c r="D296" s="26">
        <v>284</v>
      </c>
      <c r="E296" s="27">
        <f t="shared" si="31"/>
        <v>136</v>
      </c>
      <c r="F296" s="52">
        <f t="shared" si="32"/>
        <v>97530.76381214416</v>
      </c>
      <c r="G296" s="52">
        <f t="shared" si="33"/>
        <v>922.2552739858871</v>
      </c>
      <c r="H296" s="52">
        <f t="shared" si="28"/>
        <v>375.00578685769426</v>
      </c>
      <c r="I296" s="53">
        <f t="shared" si="29"/>
        <v>547.2494871281929</v>
      </c>
    </row>
    <row r="297" spans="1:9" ht="15">
      <c r="A297" s="18">
        <f t="shared" si="30"/>
        <v>4.614</v>
      </c>
      <c r="B297" s="19"/>
      <c r="C297" s="20">
        <f t="shared" si="34"/>
        <v>0</v>
      </c>
      <c r="D297" s="26">
        <v>285</v>
      </c>
      <c r="E297" s="27">
        <f t="shared" si="31"/>
        <v>135</v>
      </c>
      <c r="F297" s="52">
        <f t="shared" si="32"/>
        <v>96983.51432501596</v>
      </c>
      <c r="G297" s="52">
        <f t="shared" si="33"/>
        <v>922.2552739858872</v>
      </c>
      <c r="H297" s="52">
        <f t="shared" si="28"/>
        <v>372.90161257968634</v>
      </c>
      <c r="I297" s="53">
        <f t="shared" si="29"/>
        <v>549.3536614062009</v>
      </c>
    </row>
    <row r="298" spans="1:9" ht="15">
      <c r="A298" s="18">
        <f t="shared" si="30"/>
        <v>4.614</v>
      </c>
      <c r="B298" s="19"/>
      <c r="C298" s="20">
        <f t="shared" si="34"/>
        <v>0</v>
      </c>
      <c r="D298" s="26">
        <v>286</v>
      </c>
      <c r="E298" s="27">
        <f t="shared" si="31"/>
        <v>134</v>
      </c>
      <c r="F298" s="52">
        <f t="shared" si="32"/>
        <v>96434.16066360976</v>
      </c>
      <c r="G298" s="52">
        <f t="shared" si="33"/>
        <v>922.2552739858872</v>
      </c>
      <c r="H298" s="52">
        <f t="shared" si="28"/>
        <v>370.78934775157956</v>
      </c>
      <c r="I298" s="53">
        <f t="shared" si="29"/>
        <v>551.4659262343077</v>
      </c>
    </row>
    <row r="299" spans="1:9" ht="15">
      <c r="A299" s="18">
        <f t="shared" si="30"/>
        <v>4.614</v>
      </c>
      <c r="B299" s="19"/>
      <c r="C299" s="20">
        <f t="shared" si="34"/>
        <v>0</v>
      </c>
      <c r="D299" s="26">
        <v>287</v>
      </c>
      <c r="E299" s="27">
        <f t="shared" si="31"/>
        <v>133</v>
      </c>
      <c r="F299" s="52">
        <f t="shared" si="32"/>
        <v>95882.69473737545</v>
      </c>
      <c r="G299" s="52">
        <f t="shared" si="33"/>
        <v>922.2552739858876</v>
      </c>
      <c r="H299" s="52">
        <f t="shared" si="28"/>
        <v>368.66896126520857</v>
      </c>
      <c r="I299" s="53">
        <f t="shared" si="29"/>
        <v>553.586312720679</v>
      </c>
    </row>
    <row r="300" spans="1:9" ht="15">
      <c r="A300" s="18">
        <f t="shared" si="30"/>
        <v>4.614</v>
      </c>
      <c r="B300" s="19"/>
      <c r="C300" s="20">
        <f t="shared" si="34"/>
        <v>0</v>
      </c>
      <c r="D300" s="26">
        <v>288</v>
      </c>
      <c r="E300" s="27">
        <f t="shared" si="31"/>
        <v>132</v>
      </c>
      <c r="F300" s="52">
        <f t="shared" si="32"/>
        <v>95329.10842465477</v>
      </c>
      <c r="G300" s="52">
        <f t="shared" si="33"/>
        <v>922.2552739858875</v>
      </c>
      <c r="H300" s="52">
        <f t="shared" si="28"/>
        <v>366.54042189279755</v>
      </c>
      <c r="I300" s="53">
        <f t="shared" si="29"/>
        <v>555.7148520930899</v>
      </c>
    </row>
    <row r="301" spans="1:9" ht="15">
      <c r="A301" s="18">
        <f t="shared" si="30"/>
        <v>4.614</v>
      </c>
      <c r="B301" s="19"/>
      <c r="C301" s="20">
        <f t="shared" si="34"/>
        <v>0</v>
      </c>
      <c r="D301" s="26">
        <v>289</v>
      </c>
      <c r="E301" s="27">
        <f t="shared" si="31"/>
        <v>131</v>
      </c>
      <c r="F301" s="52">
        <f t="shared" si="32"/>
        <v>94773.39357256168</v>
      </c>
      <c r="G301" s="52">
        <f t="shared" si="33"/>
        <v>922.2552739858878</v>
      </c>
      <c r="H301" s="52">
        <f t="shared" si="28"/>
        <v>364.40369828649966</v>
      </c>
      <c r="I301" s="53">
        <f t="shared" si="29"/>
        <v>557.8515756993881</v>
      </c>
    </row>
    <row r="302" spans="1:9" ht="15">
      <c r="A302" s="18">
        <f t="shared" si="30"/>
        <v>4.614</v>
      </c>
      <c r="B302" s="19"/>
      <c r="C302" s="20">
        <f t="shared" si="34"/>
        <v>0</v>
      </c>
      <c r="D302" s="26">
        <v>290</v>
      </c>
      <c r="E302" s="27">
        <f t="shared" si="31"/>
        <v>130</v>
      </c>
      <c r="F302" s="52">
        <f t="shared" si="32"/>
        <v>94215.54199686229</v>
      </c>
      <c r="G302" s="52">
        <f t="shared" si="33"/>
        <v>922.255273985888</v>
      </c>
      <c r="H302" s="52">
        <f t="shared" si="28"/>
        <v>362.2587589779355</v>
      </c>
      <c r="I302" s="53">
        <f t="shared" si="29"/>
        <v>559.9965150079526</v>
      </c>
    </row>
    <row r="303" spans="1:9" ht="15">
      <c r="A303" s="18">
        <f t="shared" si="30"/>
        <v>4.614</v>
      </c>
      <c r="B303" s="19"/>
      <c r="C303" s="20">
        <f t="shared" si="34"/>
        <v>0</v>
      </c>
      <c r="D303" s="26">
        <v>291</v>
      </c>
      <c r="E303" s="27">
        <f t="shared" si="31"/>
        <v>129</v>
      </c>
      <c r="F303" s="52">
        <f t="shared" si="32"/>
        <v>93655.54548185434</v>
      </c>
      <c r="G303" s="52">
        <f t="shared" si="33"/>
        <v>922.255273985888</v>
      </c>
      <c r="H303" s="52">
        <f t="shared" si="28"/>
        <v>360.1055723777299</v>
      </c>
      <c r="I303" s="53">
        <f t="shared" si="29"/>
        <v>562.1497016081581</v>
      </c>
    </row>
    <row r="304" spans="1:9" ht="15">
      <c r="A304" s="18">
        <f t="shared" si="30"/>
        <v>4.614</v>
      </c>
      <c r="B304" s="19"/>
      <c r="C304" s="20">
        <f t="shared" si="34"/>
        <v>0</v>
      </c>
      <c r="D304" s="26">
        <v>292</v>
      </c>
      <c r="E304" s="27">
        <f t="shared" si="31"/>
        <v>128</v>
      </c>
      <c r="F304" s="52">
        <f t="shared" si="32"/>
        <v>93093.39578024618</v>
      </c>
      <c r="G304" s="52">
        <f t="shared" si="33"/>
        <v>922.2552739858883</v>
      </c>
      <c r="H304" s="52">
        <f t="shared" si="28"/>
        <v>357.9441067750466</v>
      </c>
      <c r="I304" s="53">
        <f t="shared" si="29"/>
        <v>564.3111672108416</v>
      </c>
    </row>
    <row r="305" spans="1:9" ht="15">
      <c r="A305" s="18">
        <f t="shared" si="30"/>
        <v>4.614</v>
      </c>
      <c r="B305" s="19"/>
      <c r="C305" s="20">
        <f t="shared" si="34"/>
        <v>0</v>
      </c>
      <c r="D305" s="26">
        <v>293</v>
      </c>
      <c r="E305" s="27">
        <f t="shared" si="31"/>
        <v>127</v>
      </c>
      <c r="F305" s="52">
        <f t="shared" si="32"/>
        <v>92529.08461303535</v>
      </c>
      <c r="G305" s="52">
        <f t="shared" si="33"/>
        <v>922.2552739858884</v>
      </c>
      <c r="H305" s="52">
        <f t="shared" si="28"/>
        <v>355.77433033712094</v>
      </c>
      <c r="I305" s="53">
        <f t="shared" si="29"/>
        <v>566.4809436487674</v>
      </c>
    </row>
    <row r="306" spans="1:9" ht="15">
      <c r="A306" s="18">
        <f t="shared" si="30"/>
        <v>4.614</v>
      </c>
      <c r="B306" s="19"/>
      <c r="C306" s="20">
        <f t="shared" si="34"/>
        <v>0</v>
      </c>
      <c r="D306" s="26">
        <v>294</v>
      </c>
      <c r="E306" s="27">
        <f t="shared" si="31"/>
        <v>126</v>
      </c>
      <c r="F306" s="52">
        <f t="shared" si="32"/>
        <v>91962.60366938658</v>
      </c>
      <c r="G306" s="52">
        <f t="shared" si="33"/>
        <v>922.2552739858886</v>
      </c>
      <c r="H306" s="52">
        <f t="shared" si="28"/>
        <v>353.5962111087914</v>
      </c>
      <c r="I306" s="53">
        <f t="shared" si="29"/>
        <v>568.6590628770972</v>
      </c>
    </row>
    <row r="307" spans="1:9" ht="15">
      <c r="A307" s="18">
        <f t="shared" si="30"/>
        <v>4.614</v>
      </c>
      <c r="B307" s="19"/>
      <c r="C307" s="20">
        <f t="shared" si="34"/>
        <v>0</v>
      </c>
      <c r="D307" s="26">
        <v>295</v>
      </c>
      <c r="E307" s="27">
        <f t="shared" si="31"/>
        <v>125</v>
      </c>
      <c r="F307" s="52">
        <f t="shared" si="32"/>
        <v>91393.94460650948</v>
      </c>
      <c r="G307" s="52">
        <f t="shared" si="33"/>
        <v>922.2552739858888</v>
      </c>
      <c r="H307" s="52">
        <f t="shared" si="28"/>
        <v>351.4097170120289</v>
      </c>
      <c r="I307" s="53">
        <f t="shared" si="29"/>
        <v>570.8455569738599</v>
      </c>
    </row>
    <row r="308" spans="1:9" ht="15">
      <c r="A308" s="18">
        <f t="shared" si="30"/>
        <v>4.614</v>
      </c>
      <c r="B308" s="19"/>
      <c r="C308" s="20">
        <f t="shared" si="34"/>
        <v>0</v>
      </c>
      <c r="D308" s="26">
        <v>296</v>
      </c>
      <c r="E308" s="27">
        <f t="shared" si="31"/>
        <v>124</v>
      </c>
      <c r="F308" s="52">
        <f t="shared" si="32"/>
        <v>90823.09904953562</v>
      </c>
      <c r="G308" s="52">
        <f t="shared" si="33"/>
        <v>922.2552739858893</v>
      </c>
      <c r="H308" s="52">
        <f t="shared" si="28"/>
        <v>349.2148158454645</v>
      </c>
      <c r="I308" s="53">
        <f t="shared" si="29"/>
        <v>573.0404581404248</v>
      </c>
    </row>
    <row r="309" spans="1:9" ht="15">
      <c r="A309" s="18">
        <f t="shared" si="30"/>
        <v>4.614</v>
      </c>
      <c r="B309" s="19"/>
      <c r="C309" s="20">
        <f t="shared" si="34"/>
        <v>0</v>
      </c>
      <c r="D309" s="26">
        <v>297</v>
      </c>
      <c r="E309" s="27">
        <f t="shared" si="31"/>
        <v>123</v>
      </c>
      <c r="F309" s="52">
        <f t="shared" si="32"/>
        <v>90250.0585913952</v>
      </c>
      <c r="G309" s="52">
        <f t="shared" si="33"/>
        <v>922.255273985889</v>
      </c>
      <c r="H309" s="52">
        <f t="shared" si="28"/>
        <v>347.01147528391454</v>
      </c>
      <c r="I309" s="53">
        <f t="shared" si="29"/>
        <v>575.2437987019744</v>
      </c>
    </row>
    <row r="310" spans="1:9" ht="15">
      <c r="A310" s="18">
        <f t="shared" si="30"/>
        <v>4.614</v>
      </c>
      <c r="B310" s="19"/>
      <c r="C310" s="20">
        <f t="shared" si="34"/>
        <v>0</v>
      </c>
      <c r="D310" s="26">
        <v>298</v>
      </c>
      <c r="E310" s="27">
        <f t="shared" si="31"/>
        <v>122</v>
      </c>
      <c r="F310" s="52">
        <f t="shared" si="32"/>
        <v>89674.81479269321</v>
      </c>
      <c r="G310" s="52">
        <f t="shared" si="33"/>
        <v>922.2552739858893</v>
      </c>
      <c r="H310" s="52">
        <f t="shared" si="28"/>
        <v>344.7996628779054</v>
      </c>
      <c r="I310" s="53">
        <f t="shared" si="29"/>
        <v>577.4556111079839</v>
      </c>
    </row>
    <row r="311" spans="1:9" ht="15">
      <c r="A311" s="18">
        <f t="shared" si="30"/>
        <v>4.614</v>
      </c>
      <c r="B311" s="19"/>
      <c r="C311" s="20">
        <f t="shared" si="34"/>
        <v>0</v>
      </c>
      <c r="D311" s="26">
        <v>299</v>
      </c>
      <c r="E311" s="27">
        <f t="shared" si="31"/>
        <v>121</v>
      </c>
      <c r="F311" s="52">
        <f t="shared" si="32"/>
        <v>89097.35918158523</v>
      </c>
      <c r="G311" s="52">
        <f t="shared" si="33"/>
        <v>922.2552739858893</v>
      </c>
      <c r="H311" s="52">
        <f t="shared" si="28"/>
        <v>342.5793460531952</v>
      </c>
      <c r="I311" s="53">
        <f t="shared" si="29"/>
        <v>579.6759279326941</v>
      </c>
    </row>
    <row r="312" spans="1:9" ht="15">
      <c r="A312" s="18">
        <f t="shared" si="30"/>
        <v>4.614</v>
      </c>
      <c r="B312" s="19"/>
      <c r="C312" s="20">
        <f t="shared" si="34"/>
        <v>0</v>
      </c>
      <c r="D312" s="26">
        <v>300</v>
      </c>
      <c r="E312" s="27">
        <f t="shared" si="31"/>
        <v>120</v>
      </c>
      <c r="F312" s="52">
        <f t="shared" si="32"/>
        <v>88517.68325365253</v>
      </c>
      <c r="G312" s="52">
        <f t="shared" si="33"/>
        <v>922.2552739858894</v>
      </c>
      <c r="H312" s="52">
        <f t="shared" si="28"/>
        <v>340.350492110294</v>
      </c>
      <c r="I312" s="53">
        <f t="shared" si="29"/>
        <v>581.9047818755954</v>
      </c>
    </row>
    <row r="313" spans="1:9" ht="15">
      <c r="A313" s="18">
        <f t="shared" si="30"/>
        <v>4.614</v>
      </c>
      <c r="B313" s="19"/>
      <c r="C313" s="20">
        <f t="shared" si="34"/>
        <v>0</v>
      </c>
      <c r="D313" s="26">
        <v>301</v>
      </c>
      <c r="E313" s="27">
        <f t="shared" si="31"/>
        <v>119</v>
      </c>
      <c r="F313" s="52">
        <f t="shared" si="32"/>
        <v>87935.77847177694</v>
      </c>
      <c r="G313" s="52">
        <f t="shared" si="33"/>
        <v>922.2552739858897</v>
      </c>
      <c r="H313" s="52">
        <f t="shared" si="28"/>
        <v>338.11306822398234</v>
      </c>
      <c r="I313" s="53">
        <f t="shared" si="29"/>
        <v>584.1422057619075</v>
      </c>
    </row>
    <row r="314" spans="1:9" ht="15">
      <c r="A314" s="18">
        <f t="shared" si="30"/>
        <v>4.614</v>
      </c>
      <c r="B314" s="19"/>
      <c r="C314" s="20">
        <f t="shared" si="34"/>
        <v>0</v>
      </c>
      <c r="D314" s="26">
        <v>302</v>
      </c>
      <c r="E314" s="27">
        <f t="shared" si="31"/>
        <v>118</v>
      </c>
      <c r="F314" s="52">
        <f t="shared" si="32"/>
        <v>87351.63626601503</v>
      </c>
      <c r="G314" s="52">
        <f t="shared" si="33"/>
        <v>922.25527398589</v>
      </c>
      <c r="H314" s="52">
        <f t="shared" si="28"/>
        <v>335.8670414428278</v>
      </c>
      <c r="I314" s="53">
        <f t="shared" si="29"/>
        <v>586.3882325430621</v>
      </c>
    </row>
    <row r="315" spans="1:9" ht="15">
      <c r="A315" s="18">
        <f t="shared" si="30"/>
        <v>4.614</v>
      </c>
      <c r="B315" s="19"/>
      <c r="C315" s="20">
        <f t="shared" si="34"/>
        <v>0</v>
      </c>
      <c r="D315" s="26">
        <v>303</v>
      </c>
      <c r="E315" s="27">
        <f t="shared" si="31"/>
        <v>117</v>
      </c>
      <c r="F315" s="52">
        <f t="shared" si="32"/>
        <v>86765.24803347197</v>
      </c>
      <c r="G315" s="52">
        <f t="shared" si="33"/>
        <v>922.2552739858901</v>
      </c>
      <c r="H315" s="52">
        <f t="shared" si="28"/>
        <v>333.6123786886998</v>
      </c>
      <c r="I315" s="53">
        <f t="shared" si="29"/>
        <v>588.6428952971903</v>
      </c>
    </row>
    <row r="316" spans="1:9" ht="15">
      <c r="A316" s="18">
        <f t="shared" si="30"/>
        <v>4.614</v>
      </c>
      <c r="B316" s="19"/>
      <c r="C316" s="20">
        <f t="shared" si="34"/>
        <v>0</v>
      </c>
      <c r="D316" s="26">
        <v>304</v>
      </c>
      <c r="E316" s="27">
        <f t="shared" si="31"/>
        <v>116</v>
      </c>
      <c r="F316" s="52">
        <f t="shared" si="32"/>
        <v>86176.60513817478</v>
      </c>
      <c r="G316" s="52">
        <f t="shared" si="33"/>
        <v>922.2552739858902</v>
      </c>
      <c r="H316" s="52">
        <f t="shared" si="28"/>
        <v>331.34904675628206</v>
      </c>
      <c r="I316" s="53">
        <f t="shared" si="29"/>
        <v>590.9062272296081</v>
      </c>
    </row>
    <row r="317" spans="1:9" ht="15">
      <c r="A317" s="18">
        <f t="shared" si="30"/>
        <v>4.614</v>
      </c>
      <c r="B317" s="19"/>
      <c r="C317" s="20">
        <f t="shared" si="34"/>
        <v>0</v>
      </c>
      <c r="D317" s="26">
        <v>305</v>
      </c>
      <c r="E317" s="27">
        <f t="shared" si="31"/>
        <v>115</v>
      </c>
      <c r="F317" s="52">
        <f t="shared" si="32"/>
        <v>85585.69891094517</v>
      </c>
      <c r="G317" s="52">
        <f t="shared" si="33"/>
        <v>922.2552739858905</v>
      </c>
      <c r="H317" s="52">
        <f t="shared" si="28"/>
        <v>329.0770123125842</v>
      </c>
      <c r="I317" s="53">
        <f t="shared" si="29"/>
        <v>593.1782616733063</v>
      </c>
    </row>
    <row r="318" spans="1:9" ht="15">
      <c r="A318" s="18">
        <f t="shared" si="30"/>
        <v>4.614</v>
      </c>
      <c r="B318" s="19"/>
      <c r="C318" s="20">
        <f t="shared" si="34"/>
        <v>0</v>
      </c>
      <c r="D318" s="26">
        <v>306</v>
      </c>
      <c r="E318" s="27">
        <f t="shared" si="31"/>
        <v>114</v>
      </c>
      <c r="F318" s="52">
        <f t="shared" si="32"/>
        <v>84992.52064927186</v>
      </c>
      <c r="G318" s="52">
        <f t="shared" si="33"/>
        <v>922.2552739858904</v>
      </c>
      <c r="H318" s="52">
        <f t="shared" si="28"/>
        <v>326.7962418964503</v>
      </c>
      <c r="I318" s="53">
        <f t="shared" si="29"/>
        <v>595.4590320894401</v>
      </c>
    </row>
    <row r="319" spans="1:9" ht="15">
      <c r="A319" s="18">
        <f t="shared" si="30"/>
        <v>4.614</v>
      </c>
      <c r="B319" s="19"/>
      <c r="C319" s="20">
        <f t="shared" si="34"/>
        <v>0</v>
      </c>
      <c r="D319" s="26">
        <v>307</v>
      </c>
      <c r="E319" s="27">
        <f t="shared" si="31"/>
        <v>113</v>
      </c>
      <c r="F319" s="52">
        <f t="shared" si="32"/>
        <v>84397.06161718242</v>
      </c>
      <c r="G319" s="52">
        <f t="shared" si="33"/>
        <v>922.2552739858908</v>
      </c>
      <c r="H319" s="52">
        <f t="shared" si="28"/>
        <v>324.50670191806637</v>
      </c>
      <c r="I319" s="53">
        <f t="shared" si="29"/>
        <v>597.7485720678244</v>
      </c>
    </row>
    <row r="320" spans="1:9" ht="15">
      <c r="A320" s="18">
        <f t="shared" si="30"/>
        <v>4.614</v>
      </c>
      <c r="B320" s="19"/>
      <c r="C320" s="20">
        <f t="shared" si="34"/>
        <v>0</v>
      </c>
      <c r="D320" s="26">
        <v>308</v>
      </c>
      <c r="E320" s="27">
        <f t="shared" si="31"/>
        <v>112</v>
      </c>
      <c r="F320" s="52">
        <f t="shared" si="32"/>
        <v>83799.3130451146</v>
      </c>
      <c r="G320" s="52">
        <f t="shared" si="33"/>
        <v>922.2552739858907</v>
      </c>
      <c r="H320" s="52">
        <f t="shared" si="28"/>
        <v>322.2083586584656</v>
      </c>
      <c r="I320" s="53">
        <f t="shared" si="29"/>
        <v>600.046915327425</v>
      </c>
    </row>
    <row r="321" spans="1:9" ht="15">
      <c r="A321" s="18">
        <f t="shared" si="30"/>
        <v>4.614</v>
      </c>
      <c r="B321" s="19"/>
      <c r="C321" s="20">
        <f t="shared" si="34"/>
        <v>0</v>
      </c>
      <c r="D321" s="26">
        <v>309</v>
      </c>
      <c r="E321" s="27">
        <f t="shared" si="31"/>
        <v>111</v>
      </c>
      <c r="F321" s="52">
        <f t="shared" si="32"/>
        <v>83199.26612978717</v>
      </c>
      <c r="G321" s="52">
        <f t="shared" si="33"/>
        <v>922.255273985891</v>
      </c>
      <c r="H321" s="52">
        <f t="shared" si="28"/>
        <v>319.9011782690317</v>
      </c>
      <c r="I321" s="53">
        <f t="shared" si="29"/>
        <v>602.3540957168593</v>
      </c>
    </row>
    <row r="322" spans="1:9" ht="15">
      <c r="A322" s="18">
        <f t="shared" si="30"/>
        <v>4.614</v>
      </c>
      <c r="B322" s="19"/>
      <c r="C322" s="20">
        <f t="shared" si="34"/>
        <v>0</v>
      </c>
      <c r="D322" s="26">
        <v>310</v>
      </c>
      <c r="E322" s="27">
        <f t="shared" si="31"/>
        <v>110</v>
      </c>
      <c r="F322" s="52">
        <f t="shared" si="32"/>
        <v>82596.91203407031</v>
      </c>
      <c r="G322" s="52">
        <f t="shared" si="33"/>
        <v>922.2552739858913</v>
      </c>
      <c r="H322" s="52">
        <f t="shared" si="28"/>
        <v>317.5851267710003</v>
      </c>
      <c r="I322" s="53">
        <f t="shared" si="29"/>
        <v>604.670147214891</v>
      </c>
    </row>
    <row r="323" spans="1:9" ht="15">
      <c r="A323" s="18">
        <f t="shared" si="30"/>
        <v>4.614</v>
      </c>
      <c r="B323" s="19"/>
      <c r="C323" s="20">
        <f t="shared" si="34"/>
        <v>0</v>
      </c>
      <c r="D323" s="26">
        <v>311</v>
      </c>
      <c r="E323" s="27">
        <f t="shared" si="31"/>
        <v>109</v>
      </c>
      <c r="F323" s="52">
        <f t="shared" si="32"/>
        <v>81992.24188685542</v>
      </c>
      <c r="G323" s="52">
        <f t="shared" si="33"/>
        <v>922.2552739858917</v>
      </c>
      <c r="H323" s="52">
        <f t="shared" si="28"/>
        <v>315.26017005495913</v>
      </c>
      <c r="I323" s="53">
        <f t="shared" si="29"/>
        <v>606.9951039309326</v>
      </c>
    </row>
    <row r="324" spans="1:9" ht="15">
      <c r="A324" s="18">
        <f t="shared" si="30"/>
        <v>4.614</v>
      </c>
      <c r="B324" s="19"/>
      <c r="C324" s="20">
        <f t="shared" si="34"/>
        <v>0</v>
      </c>
      <c r="D324" s="26">
        <v>312</v>
      </c>
      <c r="E324" s="27">
        <f t="shared" si="31"/>
        <v>108</v>
      </c>
      <c r="F324" s="52">
        <f t="shared" si="32"/>
        <v>81385.24678292449</v>
      </c>
      <c r="G324" s="52">
        <f t="shared" si="33"/>
        <v>922.2552739858916</v>
      </c>
      <c r="H324" s="52">
        <f t="shared" si="28"/>
        <v>312.92627388034464</v>
      </c>
      <c r="I324" s="53">
        <f t="shared" si="29"/>
        <v>609.3290001055469</v>
      </c>
    </row>
    <row r="325" spans="1:9" ht="15">
      <c r="A325" s="18">
        <f t="shared" si="30"/>
        <v>4.614</v>
      </c>
      <c r="B325" s="19"/>
      <c r="C325" s="20">
        <f t="shared" si="34"/>
        <v>0</v>
      </c>
      <c r="D325" s="26">
        <v>313</v>
      </c>
      <c r="E325" s="27">
        <f t="shared" si="31"/>
        <v>107</v>
      </c>
      <c r="F325" s="52">
        <f t="shared" si="32"/>
        <v>80775.91778281894</v>
      </c>
      <c r="G325" s="52">
        <f t="shared" si="33"/>
        <v>922.2552739858917</v>
      </c>
      <c r="H325" s="52">
        <f t="shared" si="28"/>
        <v>310.5834038749388</v>
      </c>
      <c r="I325" s="53">
        <f t="shared" si="29"/>
        <v>611.6718701109528</v>
      </c>
    </row>
    <row r="326" spans="1:9" ht="15">
      <c r="A326" s="18">
        <f t="shared" si="30"/>
        <v>4.614</v>
      </c>
      <c r="B326" s="19"/>
      <c r="C326" s="20">
        <f t="shared" si="34"/>
        <v>0</v>
      </c>
      <c r="D326" s="26">
        <v>314</v>
      </c>
      <c r="E326" s="27">
        <f t="shared" si="31"/>
        <v>106</v>
      </c>
      <c r="F326" s="52">
        <f t="shared" si="32"/>
        <v>80164.245912708</v>
      </c>
      <c r="G326" s="52">
        <f t="shared" si="33"/>
        <v>922.2552739858919</v>
      </c>
      <c r="H326" s="52">
        <f t="shared" si="28"/>
        <v>308.23152553436216</v>
      </c>
      <c r="I326" s="53">
        <f t="shared" si="29"/>
        <v>614.0237484515297</v>
      </c>
    </row>
    <row r="327" spans="1:9" ht="15">
      <c r="A327" s="18">
        <f t="shared" si="30"/>
        <v>4.614</v>
      </c>
      <c r="B327" s="19"/>
      <c r="C327" s="20">
        <f t="shared" si="34"/>
        <v>0</v>
      </c>
      <c r="D327" s="26">
        <v>315</v>
      </c>
      <c r="E327" s="27">
        <f t="shared" si="31"/>
        <v>105</v>
      </c>
      <c r="F327" s="52">
        <f t="shared" si="32"/>
        <v>79550.22216425647</v>
      </c>
      <c r="G327" s="52">
        <f t="shared" si="33"/>
        <v>922.2552739858925</v>
      </c>
      <c r="H327" s="52">
        <f t="shared" si="28"/>
        <v>305.8706042215661</v>
      </c>
      <c r="I327" s="53">
        <f t="shared" si="29"/>
        <v>616.3846697643264</v>
      </c>
    </row>
    <row r="328" spans="1:9" ht="15">
      <c r="A328" s="18">
        <f t="shared" si="30"/>
        <v>4.614</v>
      </c>
      <c r="B328" s="19"/>
      <c r="C328" s="20">
        <f t="shared" si="34"/>
        <v>0</v>
      </c>
      <c r="D328" s="26">
        <v>316</v>
      </c>
      <c r="E328" s="27">
        <f t="shared" si="31"/>
        <v>104</v>
      </c>
      <c r="F328" s="52">
        <f t="shared" si="32"/>
        <v>78933.83749449214</v>
      </c>
      <c r="G328" s="52">
        <f t="shared" si="33"/>
        <v>922.2552739858927</v>
      </c>
      <c r="H328" s="52">
        <f t="shared" si="28"/>
        <v>303.50060516632226</v>
      </c>
      <c r="I328" s="53">
        <f t="shared" si="29"/>
        <v>618.7546688195705</v>
      </c>
    </row>
    <row r="329" spans="1:9" ht="15">
      <c r="A329" s="18">
        <f t="shared" si="30"/>
        <v>4.614</v>
      </c>
      <c r="B329" s="19"/>
      <c r="C329" s="20">
        <f t="shared" si="34"/>
        <v>0</v>
      </c>
      <c r="D329" s="26">
        <v>317</v>
      </c>
      <c r="E329" s="27">
        <f t="shared" si="31"/>
        <v>103</v>
      </c>
      <c r="F329" s="52">
        <f t="shared" si="32"/>
        <v>78315.08282567257</v>
      </c>
      <c r="G329" s="52">
        <f t="shared" si="33"/>
        <v>922.2552739858928</v>
      </c>
      <c r="H329" s="52">
        <f t="shared" si="28"/>
        <v>301.12149346471097</v>
      </c>
      <c r="I329" s="53">
        <f t="shared" si="29"/>
        <v>621.1337805211818</v>
      </c>
    </row>
    <row r="330" spans="1:9" ht="15">
      <c r="A330" s="18">
        <f t="shared" si="30"/>
        <v>4.614</v>
      </c>
      <c r="B330" s="19"/>
      <c r="C330" s="20">
        <f t="shared" si="34"/>
        <v>0</v>
      </c>
      <c r="D330" s="26">
        <v>318</v>
      </c>
      <c r="E330" s="27">
        <f t="shared" si="31"/>
        <v>102</v>
      </c>
      <c r="F330" s="52">
        <f t="shared" si="32"/>
        <v>77693.94904515138</v>
      </c>
      <c r="G330" s="52">
        <f t="shared" si="33"/>
        <v>922.2552739858927</v>
      </c>
      <c r="H330" s="52">
        <f t="shared" si="28"/>
        <v>298.73323407860704</v>
      </c>
      <c r="I330" s="53">
        <f t="shared" si="29"/>
        <v>623.5220399072857</v>
      </c>
    </row>
    <row r="331" spans="1:9" ht="15">
      <c r="A331" s="18">
        <f t="shared" si="30"/>
        <v>4.614</v>
      </c>
      <c r="B331" s="19"/>
      <c r="C331" s="20">
        <f t="shared" si="34"/>
        <v>0</v>
      </c>
      <c r="D331" s="26">
        <v>319</v>
      </c>
      <c r="E331" s="27">
        <f t="shared" si="31"/>
        <v>101</v>
      </c>
      <c r="F331" s="52">
        <f t="shared" si="32"/>
        <v>77070.4270052441</v>
      </c>
      <c r="G331" s="52">
        <f t="shared" si="33"/>
        <v>922.2552739858928</v>
      </c>
      <c r="H331" s="52">
        <f t="shared" si="28"/>
        <v>296.33579183516355</v>
      </c>
      <c r="I331" s="53">
        <f t="shared" si="29"/>
        <v>625.9194821507292</v>
      </c>
    </row>
    <row r="332" spans="1:9" ht="15">
      <c r="A332" s="18">
        <f t="shared" si="30"/>
        <v>4.614</v>
      </c>
      <c r="B332" s="19"/>
      <c r="C332" s="20">
        <f t="shared" si="34"/>
        <v>0</v>
      </c>
      <c r="D332" s="26">
        <v>320</v>
      </c>
      <c r="E332" s="27">
        <f t="shared" si="31"/>
        <v>100</v>
      </c>
      <c r="F332" s="52">
        <f t="shared" si="32"/>
        <v>76444.50752309337</v>
      </c>
      <c r="G332" s="52">
        <f t="shared" si="33"/>
        <v>922.2552739858932</v>
      </c>
      <c r="H332" s="52">
        <f aca="true" t="shared" si="35" ref="H332:H395">IF(ISERR(+F332*A332/$B$7/100)=1,0,F332*A332/$B$7/100)</f>
        <v>293.929131426294</v>
      </c>
      <c r="I332" s="53">
        <f aca="true" t="shared" si="36" ref="I332:I395">IF(ISERR(+G332-H332)=1,0,G332-H332)</f>
        <v>628.3261425595991</v>
      </c>
    </row>
    <row r="333" spans="1:9" ht="15">
      <c r="A333" s="18">
        <f aca="true" t="shared" si="37" ref="A333:A396">A332</f>
        <v>4.614</v>
      </c>
      <c r="B333" s="19"/>
      <c r="C333" s="20">
        <f t="shared" si="34"/>
        <v>0</v>
      </c>
      <c r="D333" s="26">
        <v>321</v>
      </c>
      <c r="E333" s="27">
        <f aca="true" t="shared" si="38" ref="E333:E396">(-LOG(1-((F333-B333)*A333/100/$B$7/G332))/(LOG(1+(A333/$B$7/100)))*(C333&lt;&gt;0))+(E332-1)*(C333=0)</f>
        <v>99</v>
      </c>
      <c r="F333" s="52">
        <f aca="true" t="shared" si="39" ref="F333:F396">(F332-I332-B332)*(E332&gt;1)</f>
        <v>75816.18138053377</v>
      </c>
      <c r="G333" s="52">
        <f aca="true" t="shared" si="40" ref="G333:G396">PMT(A333/100/$B$7,E333,-F333)*(C333=0)+G332*(C333&lt;&gt;0)</f>
        <v>922.2552739858936</v>
      </c>
      <c r="H333" s="52">
        <f t="shared" si="35"/>
        <v>291.5132174081524</v>
      </c>
      <c r="I333" s="53">
        <f t="shared" si="36"/>
        <v>630.7420565777412</v>
      </c>
    </row>
    <row r="334" spans="1:9" ht="15">
      <c r="A334" s="18">
        <f t="shared" si="37"/>
        <v>4.614</v>
      </c>
      <c r="B334" s="19"/>
      <c r="C334" s="20">
        <f aca="true" t="shared" si="41" ref="C334:C397">+C333</f>
        <v>0</v>
      </c>
      <c r="D334" s="26">
        <v>322</v>
      </c>
      <c r="E334" s="27">
        <f t="shared" si="38"/>
        <v>98</v>
      </c>
      <c r="F334" s="52">
        <f t="shared" si="39"/>
        <v>75185.43932395603</v>
      </c>
      <c r="G334" s="52">
        <f t="shared" si="40"/>
        <v>922.255273985894</v>
      </c>
      <c r="H334" s="52">
        <f t="shared" si="35"/>
        <v>289.0880142006109</v>
      </c>
      <c r="I334" s="53">
        <f t="shared" si="36"/>
        <v>633.167259785283</v>
      </c>
    </row>
    <row r="335" spans="1:9" ht="15">
      <c r="A335" s="18">
        <f t="shared" si="37"/>
        <v>4.614</v>
      </c>
      <c r="B335" s="19"/>
      <c r="C335" s="20">
        <f t="shared" si="41"/>
        <v>0</v>
      </c>
      <c r="D335" s="26">
        <v>323</v>
      </c>
      <c r="E335" s="27">
        <f t="shared" si="38"/>
        <v>97</v>
      </c>
      <c r="F335" s="52">
        <f t="shared" si="39"/>
        <v>74552.27206417074</v>
      </c>
      <c r="G335" s="52">
        <f t="shared" si="40"/>
        <v>922.2552739858938</v>
      </c>
      <c r="H335" s="52">
        <f t="shared" si="35"/>
        <v>286.6534860867365</v>
      </c>
      <c r="I335" s="53">
        <f t="shared" si="36"/>
        <v>635.6017878991573</v>
      </c>
    </row>
    <row r="336" spans="1:9" ht="15">
      <c r="A336" s="18">
        <f t="shared" si="37"/>
        <v>4.614</v>
      </c>
      <c r="B336" s="19"/>
      <c r="C336" s="20">
        <f t="shared" si="41"/>
        <v>0</v>
      </c>
      <c r="D336" s="26">
        <v>324</v>
      </c>
      <c r="E336" s="27">
        <f t="shared" si="38"/>
        <v>96</v>
      </c>
      <c r="F336" s="52">
        <f t="shared" si="39"/>
        <v>73916.67027627159</v>
      </c>
      <c r="G336" s="52">
        <f t="shared" si="40"/>
        <v>922.2552739858941</v>
      </c>
      <c r="H336" s="52">
        <f t="shared" si="35"/>
        <v>284.2095972122642</v>
      </c>
      <c r="I336" s="53">
        <f t="shared" si="36"/>
        <v>638.0456767736298</v>
      </c>
    </row>
    <row r="337" spans="1:9" ht="15">
      <c r="A337" s="18">
        <f t="shared" si="37"/>
        <v>4.614</v>
      </c>
      <c r="B337" s="19"/>
      <c r="C337" s="20">
        <f t="shared" si="41"/>
        <v>0</v>
      </c>
      <c r="D337" s="26">
        <v>325</v>
      </c>
      <c r="E337" s="27">
        <f t="shared" si="38"/>
        <v>95</v>
      </c>
      <c r="F337" s="52">
        <f t="shared" si="39"/>
        <v>73278.62459949795</v>
      </c>
      <c r="G337" s="52">
        <f t="shared" si="40"/>
        <v>922.2552739858942</v>
      </c>
      <c r="H337" s="52">
        <f t="shared" si="35"/>
        <v>281.7563115850696</v>
      </c>
      <c r="I337" s="53">
        <f t="shared" si="36"/>
        <v>640.4989624008246</v>
      </c>
    </row>
    <row r="338" spans="1:9" ht="15">
      <c r="A338" s="18">
        <f t="shared" si="37"/>
        <v>4.614</v>
      </c>
      <c r="B338" s="19"/>
      <c r="C338" s="20">
        <f t="shared" si="41"/>
        <v>0</v>
      </c>
      <c r="D338" s="26">
        <v>326</v>
      </c>
      <c r="E338" s="27">
        <f t="shared" si="38"/>
        <v>94</v>
      </c>
      <c r="F338" s="52">
        <f t="shared" si="39"/>
        <v>72638.12563709712</v>
      </c>
      <c r="G338" s="52">
        <f t="shared" si="40"/>
        <v>922.2552739858944</v>
      </c>
      <c r="H338" s="52">
        <f t="shared" si="35"/>
        <v>279.29359307463847</v>
      </c>
      <c r="I338" s="53">
        <f t="shared" si="36"/>
        <v>642.9616809112559</v>
      </c>
    </row>
    <row r="339" spans="1:9" ht="15">
      <c r="A339" s="18">
        <f t="shared" si="37"/>
        <v>4.614</v>
      </c>
      <c r="B339" s="19"/>
      <c r="C339" s="20">
        <f t="shared" si="41"/>
        <v>0</v>
      </c>
      <c r="D339" s="26">
        <v>327</v>
      </c>
      <c r="E339" s="27">
        <f t="shared" si="38"/>
        <v>93</v>
      </c>
      <c r="F339" s="52">
        <f t="shared" si="39"/>
        <v>71995.16395618586</v>
      </c>
      <c r="G339" s="52">
        <f t="shared" si="40"/>
        <v>922.2552739858947</v>
      </c>
      <c r="H339" s="52">
        <f t="shared" si="35"/>
        <v>276.82140541153467</v>
      </c>
      <c r="I339" s="53">
        <f t="shared" si="36"/>
        <v>645.4338685743601</v>
      </c>
    </row>
    <row r="340" spans="1:9" ht="15">
      <c r="A340" s="18">
        <f t="shared" si="37"/>
        <v>4.614</v>
      </c>
      <c r="B340" s="19"/>
      <c r="C340" s="20">
        <f t="shared" si="41"/>
        <v>0</v>
      </c>
      <c r="D340" s="26">
        <v>328</v>
      </c>
      <c r="E340" s="27">
        <f t="shared" si="38"/>
        <v>92</v>
      </c>
      <c r="F340" s="52">
        <f t="shared" si="39"/>
        <v>71349.7300876115</v>
      </c>
      <c r="G340" s="52">
        <f t="shared" si="40"/>
        <v>922.255273985895</v>
      </c>
      <c r="H340" s="52">
        <f t="shared" si="35"/>
        <v>274.3397121868662</v>
      </c>
      <c r="I340" s="53">
        <f t="shared" si="36"/>
        <v>647.9155617990288</v>
      </c>
    </row>
    <row r="341" spans="1:9" ht="15">
      <c r="A341" s="18">
        <f t="shared" si="37"/>
        <v>4.614</v>
      </c>
      <c r="B341" s="19"/>
      <c r="C341" s="20">
        <f t="shared" si="41"/>
        <v>0</v>
      </c>
      <c r="D341" s="26">
        <v>329</v>
      </c>
      <c r="E341" s="27">
        <f t="shared" si="38"/>
        <v>91</v>
      </c>
      <c r="F341" s="52">
        <f t="shared" si="39"/>
        <v>70701.81452581247</v>
      </c>
      <c r="G341" s="52">
        <f t="shared" si="40"/>
        <v>922.2552739858949</v>
      </c>
      <c r="H341" s="52">
        <f t="shared" si="35"/>
        <v>271.84847685174896</v>
      </c>
      <c r="I341" s="53">
        <f t="shared" si="36"/>
        <v>650.4067971341459</v>
      </c>
    </row>
    <row r="342" spans="1:9" ht="15">
      <c r="A342" s="18">
        <f t="shared" si="37"/>
        <v>4.614</v>
      </c>
      <c r="B342" s="19"/>
      <c r="C342" s="20">
        <f t="shared" si="41"/>
        <v>0</v>
      </c>
      <c r="D342" s="26">
        <v>330</v>
      </c>
      <c r="E342" s="27">
        <f t="shared" si="38"/>
        <v>90</v>
      </c>
      <c r="F342" s="52">
        <f t="shared" si="39"/>
        <v>70051.40772867833</v>
      </c>
      <c r="G342" s="52">
        <f t="shared" si="40"/>
        <v>922.2552739858955</v>
      </c>
      <c r="H342" s="52">
        <f t="shared" si="35"/>
        <v>269.3476627167681</v>
      </c>
      <c r="I342" s="53">
        <f t="shared" si="36"/>
        <v>652.9076112691274</v>
      </c>
    </row>
    <row r="343" spans="1:9" ht="15">
      <c r="A343" s="18">
        <f t="shared" si="37"/>
        <v>4.614</v>
      </c>
      <c r="B343" s="19"/>
      <c r="C343" s="20">
        <f t="shared" si="41"/>
        <v>0</v>
      </c>
      <c r="D343" s="26">
        <v>331</v>
      </c>
      <c r="E343" s="27">
        <f t="shared" si="38"/>
        <v>89</v>
      </c>
      <c r="F343" s="52">
        <f t="shared" si="39"/>
        <v>69398.5001174092</v>
      </c>
      <c r="G343" s="52">
        <f t="shared" si="40"/>
        <v>922.2552739858954</v>
      </c>
      <c r="H343" s="52">
        <f t="shared" si="35"/>
        <v>266.8372329514384</v>
      </c>
      <c r="I343" s="53">
        <f t="shared" si="36"/>
        <v>655.418041034457</v>
      </c>
    </row>
    <row r="344" spans="1:9" ht="15">
      <c r="A344" s="18">
        <f t="shared" si="37"/>
        <v>4.614</v>
      </c>
      <c r="B344" s="19"/>
      <c r="C344" s="20">
        <f t="shared" si="41"/>
        <v>0</v>
      </c>
      <c r="D344" s="26">
        <v>332</v>
      </c>
      <c r="E344" s="27">
        <f t="shared" si="38"/>
        <v>88</v>
      </c>
      <c r="F344" s="52">
        <f t="shared" si="39"/>
        <v>68743.08207637475</v>
      </c>
      <c r="G344" s="52">
        <f t="shared" si="40"/>
        <v>922.2552739858957</v>
      </c>
      <c r="H344" s="52">
        <f t="shared" si="35"/>
        <v>264.31715058366086</v>
      </c>
      <c r="I344" s="53">
        <f t="shared" si="36"/>
        <v>657.9381234022349</v>
      </c>
    </row>
    <row r="345" spans="1:9" ht="15">
      <c r="A345" s="18">
        <f t="shared" si="37"/>
        <v>4.614</v>
      </c>
      <c r="B345" s="19"/>
      <c r="C345" s="20">
        <f t="shared" si="41"/>
        <v>0</v>
      </c>
      <c r="D345" s="26">
        <v>333</v>
      </c>
      <c r="E345" s="27">
        <f t="shared" si="38"/>
        <v>87</v>
      </c>
      <c r="F345" s="52">
        <f t="shared" si="39"/>
        <v>68085.14395297252</v>
      </c>
      <c r="G345" s="52">
        <f t="shared" si="40"/>
        <v>922.2552739858959</v>
      </c>
      <c r="H345" s="52">
        <f t="shared" si="35"/>
        <v>261.78737849917934</v>
      </c>
      <c r="I345" s="53">
        <f t="shared" si="36"/>
        <v>660.4678954867165</v>
      </c>
    </row>
    <row r="346" spans="1:9" ht="15">
      <c r="A346" s="18">
        <f t="shared" si="37"/>
        <v>4.614</v>
      </c>
      <c r="B346" s="19"/>
      <c r="C346" s="20">
        <f t="shared" si="41"/>
        <v>0</v>
      </c>
      <c r="D346" s="26">
        <v>334</v>
      </c>
      <c r="E346" s="27">
        <f t="shared" si="38"/>
        <v>86</v>
      </c>
      <c r="F346" s="52">
        <f t="shared" si="39"/>
        <v>67424.6760574858</v>
      </c>
      <c r="G346" s="52">
        <f t="shared" si="40"/>
        <v>922.2552739858962</v>
      </c>
      <c r="H346" s="52">
        <f t="shared" si="35"/>
        <v>259.24787944103286</v>
      </c>
      <c r="I346" s="53">
        <f t="shared" si="36"/>
        <v>663.0073945448634</v>
      </c>
    </row>
    <row r="347" spans="1:9" ht="15">
      <c r="A347" s="18">
        <f t="shared" si="37"/>
        <v>4.614</v>
      </c>
      <c r="B347" s="19"/>
      <c r="C347" s="20">
        <f t="shared" si="41"/>
        <v>0</v>
      </c>
      <c r="D347" s="26">
        <v>335</v>
      </c>
      <c r="E347" s="27">
        <f t="shared" si="38"/>
        <v>85</v>
      </c>
      <c r="F347" s="52">
        <f t="shared" si="39"/>
        <v>66761.66866294094</v>
      </c>
      <c r="G347" s="52">
        <f t="shared" si="40"/>
        <v>922.2552739858966</v>
      </c>
      <c r="H347" s="52">
        <f t="shared" si="35"/>
        <v>256.69861600900794</v>
      </c>
      <c r="I347" s="53">
        <f t="shared" si="36"/>
        <v>665.5566579768886</v>
      </c>
    </row>
    <row r="348" spans="1:9" ht="15">
      <c r="A348" s="18">
        <f t="shared" si="37"/>
        <v>4.614</v>
      </c>
      <c r="B348" s="19"/>
      <c r="C348" s="20">
        <f t="shared" si="41"/>
        <v>0</v>
      </c>
      <c r="D348" s="26">
        <v>336</v>
      </c>
      <c r="E348" s="27">
        <f t="shared" si="38"/>
        <v>84</v>
      </c>
      <c r="F348" s="52">
        <f t="shared" si="39"/>
        <v>66096.11200496404</v>
      </c>
      <c r="G348" s="52">
        <f t="shared" si="40"/>
        <v>922.255273985897</v>
      </c>
      <c r="H348" s="52">
        <f t="shared" si="35"/>
        <v>254.13955065908678</v>
      </c>
      <c r="I348" s="53">
        <f t="shared" si="36"/>
        <v>668.1157233268102</v>
      </c>
    </row>
    <row r="349" spans="1:9" ht="15">
      <c r="A349" s="18">
        <f t="shared" si="37"/>
        <v>4.614</v>
      </c>
      <c r="B349" s="19"/>
      <c r="C349" s="20">
        <f t="shared" si="41"/>
        <v>0</v>
      </c>
      <c r="D349" s="26">
        <v>337</v>
      </c>
      <c r="E349" s="27">
        <f t="shared" si="38"/>
        <v>83</v>
      </c>
      <c r="F349" s="52">
        <f t="shared" si="39"/>
        <v>65427.996281637235</v>
      </c>
      <c r="G349" s="52">
        <f t="shared" si="40"/>
        <v>922.2552739858971</v>
      </c>
      <c r="H349" s="52">
        <f t="shared" si="35"/>
        <v>251.57064570289515</v>
      </c>
      <c r="I349" s="53">
        <f t="shared" si="36"/>
        <v>670.684628283002</v>
      </c>
    </row>
    <row r="350" spans="1:9" ht="15">
      <c r="A350" s="18">
        <f t="shared" si="37"/>
        <v>4.614</v>
      </c>
      <c r="B350" s="19"/>
      <c r="C350" s="20">
        <f t="shared" si="41"/>
        <v>0</v>
      </c>
      <c r="D350" s="26">
        <v>338</v>
      </c>
      <c r="E350" s="27">
        <f t="shared" si="38"/>
        <v>82</v>
      </c>
      <c r="F350" s="52">
        <f t="shared" si="39"/>
        <v>64757.311653354234</v>
      </c>
      <c r="G350" s="52">
        <f t="shared" si="40"/>
        <v>922.2552739858972</v>
      </c>
      <c r="H350" s="52">
        <f t="shared" si="35"/>
        <v>248.99186330714704</v>
      </c>
      <c r="I350" s="53">
        <f t="shared" si="36"/>
        <v>673.2634106787502</v>
      </c>
    </row>
    <row r="351" spans="1:9" ht="15">
      <c r="A351" s="18">
        <f t="shared" si="37"/>
        <v>4.614</v>
      </c>
      <c r="B351" s="19"/>
      <c r="C351" s="20">
        <f t="shared" si="41"/>
        <v>0</v>
      </c>
      <c r="D351" s="26">
        <v>339</v>
      </c>
      <c r="E351" s="27">
        <f t="shared" si="38"/>
        <v>81</v>
      </c>
      <c r="F351" s="52">
        <f t="shared" si="39"/>
        <v>64084.04824267548</v>
      </c>
      <c r="G351" s="52">
        <f t="shared" si="40"/>
        <v>922.2552739858978</v>
      </c>
      <c r="H351" s="52">
        <f t="shared" si="35"/>
        <v>246.40316549308724</v>
      </c>
      <c r="I351" s="53">
        <f t="shared" si="36"/>
        <v>675.8521084928105</v>
      </c>
    </row>
    <row r="352" spans="1:9" ht="15">
      <c r="A352" s="18">
        <f t="shared" si="37"/>
        <v>4.614</v>
      </c>
      <c r="B352" s="19"/>
      <c r="C352" s="20">
        <f t="shared" si="41"/>
        <v>0</v>
      </c>
      <c r="D352" s="26">
        <v>340</v>
      </c>
      <c r="E352" s="27">
        <f t="shared" si="38"/>
        <v>80</v>
      </c>
      <c r="F352" s="52">
        <f t="shared" si="39"/>
        <v>63408.196134182675</v>
      </c>
      <c r="G352" s="52">
        <f t="shared" si="40"/>
        <v>922.2552739858978</v>
      </c>
      <c r="H352" s="52">
        <f t="shared" si="35"/>
        <v>243.8045141359324</v>
      </c>
      <c r="I352" s="53">
        <f t="shared" si="36"/>
        <v>678.4507598499654</v>
      </c>
    </row>
    <row r="353" spans="1:9" ht="15">
      <c r="A353" s="18">
        <f t="shared" si="37"/>
        <v>4.614</v>
      </c>
      <c r="B353" s="19"/>
      <c r="C353" s="20">
        <f t="shared" si="41"/>
        <v>0</v>
      </c>
      <c r="D353" s="26">
        <v>341</v>
      </c>
      <c r="E353" s="27">
        <f t="shared" si="38"/>
        <v>79</v>
      </c>
      <c r="F353" s="52">
        <f t="shared" si="39"/>
        <v>62729.74537433271</v>
      </c>
      <c r="G353" s="52">
        <f t="shared" si="40"/>
        <v>922.2552739858985</v>
      </c>
      <c r="H353" s="52">
        <f t="shared" si="35"/>
        <v>241.19587096430928</v>
      </c>
      <c r="I353" s="53">
        <f t="shared" si="36"/>
        <v>681.0594030215892</v>
      </c>
    </row>
    <row r="354" spans="1:9" ht="15">
      <c r="A354" s="18">
        <f t="shared" si="37"/>
        <v>4.614</v>
      </c>
      <c r="B354" s="19"/>
      <c r="C354" s="20">
        <f t="shared" si="41"/>
        <v>0</v>
      </c>
      <c r="D354" s="26">
        <v>342</v>
      </c>
      <c r="E354" s="27">
        <f t="shared" si="38"/>
        <v>78</v>
      </c>
      <c r="F354" s="52">
        <f t="shared" si="39"/>
        <v>62048.685971311126</v>
      </c>
      <c r="G354" s="52">
        <f t="shared" si="40"/>
        <v>922.255273985899</v>
      </c>
      <c r="H354" s="52">
        <f t="shared" si="35"/>
        <v>238.57719755969126</v>
      </c>
      <c r="I354" s="53">
        <f t="shared" si="36"/>
        <v>683.6780764262077</v>
      </c>
    </row>
    <row r="355" spans="1:9" ht="15">
      <c r="A355" s="18">
        <f t="shared" si="37"/>
        <v>4.614</v>
      </c>
      <c r="B355" s="19"/>
      <c r="C355" s="20">
        <f t="shared" si="41"/>
        <v>0</v>
      </c>
      <c r="D355" s="26">
        <v>343</v>
      </c>
      <c r="E355" s="27">
        <f t="shared" si="38"/>
        <v>77</v>
      </c>
      <c r="F355" s="52">
        <f t="shared" si="39"/>
        <v>61365.00789488492</v>
      </c>
      <c r="G355" s="52">
        <f t="shared" si="40"/>
        <v>922.2552739858992</v>
      </c>
      <c r="H355" s="52">
        <f t="shared" si="35"/>
        <v>235.94845535583252</v>
      </c>
      <c r="I355" s="53">
        <f t="shared" si="36"/>
        <v>686.3068186300667</v>
      </c>
    </row>
    <row r="356" spans="1:9" ht="15">
      <c r="A356" s="18">
        <f t="shared" si="37"/>
        <v>4.614</v>
      </c>
      <c r="B356" s="19"/>
      <c r="C356" s="20">
        <f t="shared" si="41"/>
        <v>0</v>
      </c>
      <c r="D356" s="26">
        <v>344</v>
      </c>
      <c r="E356" s="27">
        <f t="shared" si="38"/>
        <v>76</v>
      </c>
      <c r="F356" s="52">
        <f t="shared" si="39"/>
        <v>60678.70107625485</v>
      </c>
      <c r="G356" s="52">
        <f t="shared" si="40"/>
        <v>922.2552739858994</v>
      </c>
      <c r="H356" s="52">
        <f t="shared" si="35"/>
        <v>233.3096056381999</v>
      </c>
      <c r="I356" s="53">
        <f t="shared" si="36"/>
        <v>688.9456683476994</v>
      </c>
    </row>
    <row r="357" spans="1:9" ht="15">
      <c r="A357" s="18">
        <f t="shared" si="37"/>
        <v>4.614</v>
      </c>
      <c r="B357" s="19"/>
      <c r="C357" s="20">
        <f t="shared" si="41"/>
        <v>0</v>
      </c>
      <c r="D357" s="26">
        <v>345</v>
      </c>
      <c r="E357" s="27">
        <f t="shared" si="38"/>
        <v>75</v>
      </c>
      <c r="F357" s="52">
        <f t="shared" si="39"/>
        <v>59989.755407907156</v>
      </c>
      <c r="G357" s="52">
        <f t="shared" si="40"/>
        <v>922.2552739859</v>
      </c>
      <c r="H357" s="52">
        <f t="shared" si="35"/>
        <v>230.660609543403</v>
      </c>
      <c r="I357" s="53">
        <f t="shared" si="36"/>
        <v>691.594664442497</v>
      </c>
    </row>
    <row r="358" spans="1:9" ht="15">
      <c r="A358" s="18">
        <f t="shared" si="37"/>
        <v>4.614</v>
      </c>
      <c r="B358" s="19"/>
      <c r="C358" s="20">
        <f t="shared" si="41"/>
        <v>0</v>
      </c>
      <c r="D358" s="26">
        <v>346</v>
      </c>
      <c r="E358" s="27">
        <f t="shared" si="38"/>
        <v>74</v>
      </c>
      <c r="F358" s="52">
        <f t="shared" si="39"/>
        <v>59298.16074346466</v>
      </c>
      <c r="G358" s="52">
        <f t="shared" si="40"/>
        <v>922.2552739859</v>
      </c>
      <c r="H358" s="52">
        <f t="shared" si="35"/>
        <v>228.00142805862157</v>
      </c>
      <c r="I358" s="53">
        <f t="shared" si="36"/>
        <v>694.2538459272785</v>
      </c>
    </row>
    <row r="359" spans="1:9" ht="15">
      <c r="A359" s="18">
        <f t="shared" si="37"/>
        <v>4.614</v>
      </c>
      <c r="B359" s="19"/>
      <c r="C359" s="20">
        <f t="shared" si="41"/>
        <v>0</v>
      </c>
      <c r="D359" s="26">
        <v>347</v>
      </c>
      <c r="E359" s="27">
        <f t="shared" si="38"/>
        <v>73</v>
      </c>
      <c r="F359" s="52">
        <f t="shared" si="39"/>
        <v>58603.90689753738</v>
      </c>
      <c r="G359" s="52">
        <f t="shared" si="40"/>
        <v>922.2552739859001</v>
      </c>
      <c r="H359" s="52">
        <f t="shared" si="35"/>
        <v>225.33202202103118</v>
      </c>
      <c r="I359" s="53">
        <f t="shared" si="36"/>
        <v>696.9232519648689</v>
      </c>
    </row>
    <row r="360" spans="1:9" ht="15">
      <c r="A360" s="18">
        <f t="shared" si="37"/>
        <v>4.614</v>
      </c>
      <c r="B360" s="19"/>
      <c r="C360" s="20">
        <f t="shared" si="41"/>
        <v>0</v>
      </c>
      <c r="D360" s="26">
        <v>348</v>
      </c>
      <c r="E360" s="27">
        <f t="shared" si="38"/>
        <v>72</v>
      </c>
      <c r="F360" s="52">
        <f t="shared" si="39"/>
        <v>57906.98364557251</v>
      </c>
      <c r="G360" s="52">
        <f t="shared" si="40"/>
        <v>922.2552739859007</v>
      </c>
      <c r="H360" s="52">
        <f t="shared" si="35"/>
        <v>222.6523521172263</v>
      </c>
      <c r="I360" s="53">
        <f t="shared" si="36"/>
        <v>699.6029218686743</v>
      </c>
    </row>
    <row r="361" spans="1:9" ht="15">
      <c r="A361" s="18">
        <f t="shared" si="37"/>
        <v>4.614</v>
      </c>
      <c r="B361" s="19"/>
      <c r="C361" s="20">
        <f t="shared" si="41"/>
        <v>0</v>
      </c>
      <c r="D361" s="26">
        <v>349</v>
      </c>
      <c r="E361" s="27">
        <f t="shared" si="38"/>
        <v>71</v>
      </c>
      <c r="F361" s="52">
        <f t="shared" si="39"/>
        <v>57207.380723703835</v>
      </c>
      <c r="G361" s="52">
        <f t="shared" si="40"/>
        <v>922.2552739859008</v>
      </c>
      <c r="H361" s="52">
        <f t="shared" si="35"/>
        <v>219.96237888264125</v>
      </c>
      <c r="I361" s="53">
        <f t="shared" si="36"/>
        <v>702.2928951032595</v>
      </c>
    </row>
    <row r="362" spans="1:9" ht="15">
      <c r="A362" s="18">
        <f t="shared" si="37"/>
        <v>4.614</v>
      </c>
      <c r="B362" s="19"/>
      <c r="C362" s="20">
        <f t="shared" si="41"/>
        <v>0</v>
      </c>
      <c r="D362" s="26">
        <v>350</v>
      </c>
      <c r="E362" s="27">
        <f t="shared" si="38"/>
        <v>70</v>
      </c>
      <c r="F362" s="52">
        <f t="shared" si="39"/>
        <v>56505.087828600575</v>
      </c>
      <c r="G362" s="52">
        <f t="shared" si="40"/>
        <v>922.2552739859008</v>
      </c>
      <c r="H362" s="52">
        <f t="shared" si="35"/>
        <v>217.2620627009692</v>
      </c>
      <c r="I362" s="53">
        <f t="shared" si="36"/>
        <v>704.9932112849316</v>
      </c>
    </row>
    <row r="363" spans="1:9" ht="15">
      <c r="A363" s="18">
        <f t="shared" si="37"/>
        <v>4.614</v>
      </c>
      <c r="B363" s="19"/>
      <c r="C363" s="20">
        <f t="shared" si="41"/>
        <v>0</v>
      </c>
      <c r="D363" s="26">
        <v>351</v>
      </c>
      <c r="E363" s="27">
        <f t="shared" si="38"/>
        <v>69</v>
      </c>
      <c r="F363" s="52">
        <f t="shared" si="39"/>
        <v>55800.09461731564</v>
      </c>
      <c r="G363" s="52">
        <f t="shared" si="40"/>
        <v>922.2552739859016</v>
      </c>
      <c r="H363" s="52">
        <f t="shared" si="35"/>
        <v>214.55136380357865</v>
      </c>
      <c r="I363" s="53">
        <f t="shared" si="36"/>
        <v>707.7039101823229</v>
      </c>
    </row>
    <row r="364" spans="1:9" ht="15">
      <c r="A364" s="18">
        <f t="shared" si="37"/>
        <v>4.614</v>
      </c>
      <c r="B364" s="19"/>
      <c r="C364" s="20">
        <f t="shared" si="41"/>
        <v>0</v>
      </c>
      <c r="D364" s="26">
        <v>352</v>
      </c>
      <c r="E364" s="27">
        <f t="shared" si="38"/>
        <v>68</v>
      </c>
      <c r="F364" s="52">
        <f t="shared" si="39"/>
        <v>55092.390707133316</v>
      </c>
      <c r="G364" s="52">
        <f t="shared" si="40"/>
        <v>922.2552739859012</v>
      </c>
      <c r="H364" s="52">
        <f t="shared" si="35"/>
        <v>211.83024226892758</v>
      </c>
      <c r="I364" s="53">
        <f t="shared" si="36"/>
        <v>710.4250317169736</v>
      </c>
    </row>
    <row r="365" spans="1:9" ht="15">
      <c r="A365" s="18">
        <f t="shared" si="37"/>
        <v>4.614</v>
      </c>
      <c r="B365" s="19"/>
      <c r="C365" s="20">
        <f t="shared" si="41"/>
        <v>0</v>
      </c>
      <c r="D365" s="26">
        <v>353</v>
      </c>
      <c r="E365" s="27">
        <f t="shared" si="38"/>
        <v>67</v>
      </c>
      <c r="F365" s="52">
        <f t="shared" si="39"/>
        <v>54381.965675416344</v>
      </c>
      <c r="G365" s="52">
        <f t="shared" si="40"/>
        <v>922.2552739859018</v>
      </c>
      <c r="H365" s="52">
        <f t="shared" si="35"/>
        <v>209.09865802197584</v>
      </c>
      <c r="I365" s="53">
        <f t="shared" si="36"/>
        <v>713.156615963926</v>
      </c>
    </row>
    <row r="366" spans="1:9" ht="15">
      <c r="A366" s="18">
        <f t="shared" si="37"/>
        <v>4.614</v>
      </c>
      <c r="B366" s="19"/>
      <c r="C366" s="20">
        <f t="shared" si="41"/>
        <v>0</v>
      </c>
      <c r="D366" s="26">
        <v>354</v>
      </c>
      <c r="E366" s="27">
        <f t="shared" si="38"/>
        <v>66</v>
      </c>
      <c r="F366" s="52">
        <f t="shared" si="39"/>
        <v>53668.80905945242</v>
      </c>
      <c r="G366" s="52">
        <f t="shared" si="40"/>
        <v>922.2552739859024</v>
      </c>
      <c r="H366" s="52">
        <f t="shared" si="35"/>
        <v>206.35657083359456</v>
      </c>
      <c r="I366" s="53">
        <f t="shared" si="36"/>
        <v>715.8987031523078</v>
      </c>
    </row>
    <row r="367" spans="1:9" ht="15">
      <c r="A367" s="18">
        <f t="shared" si="37"/>
        <v>4.614</v>
      </c>
      <c r="B367" s="19"/>
      <c r="C367" s="20">
        <f t="shared" si="41"/>
        <v>0</v>
      </c>
      <c r="D367" s="26">
        <v>355</v>
      </c>
      <c r="E367" s="27">
        <f t="shared" si="38"/>
        <v>65</v>
      </c>
      <c r="F367" s="52">
        <f t="shared" si="39"/>
        <v>52952.91035630011</v>
      </c>
      <c r="G367" s="52">
        <f t="shared" si="40"/>
        <v>922.2552739859029</v>
      </c>
      <c r="H367" s="52">
        <f t="shared" si="35"/>
        <v>203.60394031997393</v>
      </c>
      <c r="I367" s="53">
        <f t="shared" si="36"/>
        <v>718.651333665929</v>
      </c>
    </row>
    <row r="368" spans="1:9" ht="15">
      <c r="A368" s="18">
        <f t="shared" si="37"/>
        <v>4.614</v>
      </c>
      <c r="B368" s="19"/>
      <c r="C368" s="20">
        <f t="shared" si="41"/>
        <v>0</v>
      </c>
      <c r="D368" s="26">
        <v>356</v>
      </c>
      <c r="E368" s="27">
        <f t="shared" si="38"/>
        <v>64</v>
      </c>
      <c r="F368" s="52">
        <f t="shared" si="39"/>
        <v>52234.259022634185</v>
      </c>
      <c r="G368" s="52">
        <f t="shared" si="40"/>
        <v>922.2552739859032</v>
      </c>
      <c r="H368" s="52">
        <f t="shared" si="35"/>
        <v>200.84072594202843</v>
      </c>
      <c r="I368" s="53">
        <f t="shared" si="36"/>
        <v>721.4145480438747</v>
      </c>
    </row>
    <row r="369" spans="1:9" ht="15">
      <c r="A369" s="18">
        <f t="shared" si="37"/>
        <v>4.614</v>
      </c>
      <c r="B369" s="19"/>
      <c r="C369" s="20">
        <f t="shared" si="41"/>
        <v>0</v>
      </c>
      <c r="D369" s="26">
        <v>357</v>
      </c>
      <c r="E369" s="27">
        <f t="shared" si="38"/>
        <v>63</v>
      </c>
      <c r="F369" s="52">
        <f t="shared" si="39"/>
        <v>51512.84447459031</v>
      </c>
      <c r="G369" s="52">
        <f t="shared" si="40"/>
        <v>922.2552739859036</v>
      </c>
      <c r="H369" s="52">
        <f t="shared" si="35"/>
        <v>198.06688700479975</v>
      </c>
      <c r="I369" s="53">
        <f t="shared" si="36"/>
        <v>724.1883869811038</v>
      </c>
    </row>
    <row r="370" spans="1:9" ht="15">
      <c r="A370" s="18">
        <f t="shared" si="37"/>
        <v>4.614</v>
      </c>
      <c r="B370" s="19"/>
      <c r="C370" s="20">
        <f t="shared" si="41"/>
        <v>0</v>
      </c>
      <c r="D370" s="26">
        <v>358</v>
      </c>
      <c r="E370" s="27">
        <f t="shared" si="38"/>
        <v>62</v>
      </c>
      <c r="F370" s="52">
        <f t="shared" si="39"/>
        <v>50788.656087609204</v>
      </c>
      <c r="G370" s="52">
        <f t="shared" si="40"/>
        <v>922.255273985904</v>
      </c>
      <c r="H370" s="52">
        <f t="shared" si="35"/>
        <v>195.2823826568574</v>
      </c>
      <c r="I370" s="53">
        <f t="shared" si="36"/>
        <v>726.9728913290465</v>
      </c>
    </row>
    <row r="371" spans="1:9" ht="15">
      <c r="A371" s="18">
        <f t="shared" si="37"/>
        <v>4.614</v>
      </c>
      <c r="B371" s="19"/>
      <c r="C371" s="20">
        <f t="shared" si="41"/>
        <v>0</v>
      </c>
      <c r="D371" s="26">
        <v>359</v>
      </c>
      <c r="E371" s="27">
        <f t="shared" si="38"/>
        <v>61</v>
      </c>
      <c r="F371" s="52">
        <f t="shared" si="39"/>
        <v>50061.68319628016</v>
      </c>
      <c r="G371" s="52">
        <f t="shared" si="40"/>
        <v>922.2552739859043</v>
      </c>
      <c r="H371" s="52">
        <f t="shared" si="35"/>
        <v>192.4871718896972</v>
      </c>
      <c r="I371" s="53">
        <f t="shared" si="36"/>
        <v>729.768102096207</v>
      </c>
    </row>
    <row r="372" spans="1:9" ht="15">
      <c r="A372" s="18">
        <f t="shared" si="37"/>
        <v>4.614</v>
      </c>
      <c r="B372" s="19"/>
      <c r="C372" s="20">
        <f t="shared" si="41"/>
        <v>0</v>
      </c>
      <c r="D372" s="26">
        <v>360</v>
      </c>
      <c r="E372" s="27">
        <f t="shared" si="38"/>
        <v>60</v>
      </c>
      <c r="F372" s="52">
        <f t="shared" si="39"/>
        <v>49331.915094183954</v>
      </c>
      <c r="G372" s="52">
        <f t="shared" si="40"/>
        <v>922.2552739859054</v>
      </c>
      <c r="H372" s="52">
        <f t="shared" si="35"/>
        <v>189.6812135371373</v>
      </c>
      <c r="I372" s="53">
        <f t="shared" si="36"/>
        <v>732.5740604487681</v>
      </c>
    </row>
    <row r="373" spans="1:9" ht="15">
      <c r="A373" s="18">
        <f t="shared" si="37"/>
        <v>4.614</v>
      </c>
      <c r="B373" s="19"/>
      <c r="C373" s="20">
        <f t="shared" si="41"/>
        <v>0</v>
      </c>
      <c r="D373" s="26">
        <v>361</v>
      </c>
      <c r="E373" s="27">
        <f t="shared" si="38"/>
        <v>59</v>
      </c>
      <c r="F373" s="52">
        <f t="shared" si="39"/>
        <v>48599.34103373519</v>
      </c>
      <c r="G373" s="52">
        <f t="shared" si="40"/>
        <v>922.2552739859048</v>
      </c>
      <c r="H373" s="52">
        <f t="shared" si="35"/>
        <v>186.8644662747118</v>
      </c>
      <c r="I373" s="53">
        <f t="shared" si="36"/>
        <v>735.390807711193</v>
      </c>
    </row>
    <row r="374" spans="1:9" ht="15">
      <c r="A374" s="18">
        <f t="shared" si="37"/>
        <v>4.614</v>
      </c>
      <c r="B374" s="19"/>
      <c r="C374" s="20">
        <f t="shared" si="41"/>
        <v>0</v>
      </c>
      <c r="D374" s="26">
        <v>362</v>
      </c>
      <c r="E374" s="27">
        <f t="shared" si="38"/>
        <v>58</v>
      </c>
      <c r="F374" s="52">
        <f t="shared" si="39"/>
        <v>47863.950226024</v>
      </c>
      <c r="G374" s="52">
        <f t="shared" si="40"/>
        <v>922.2552739859058</v>
      </c>
      <c r="H374" s="52">
        <f t="shared" si="35"/>
        <v>184.03688861906227</v>
      </c>
      <c r="I374" s="53">
        <f t="shared" si="36"/>
        <v>738.2183853668434</v>
      </c>
    </row>
    <row r="375" spans="1:9" ht="15">
      <c r="A375" s="18">
        <f t="shared" si="37"/>
        <v>4.614</v>
      </c>
      <c r="B375" s="19"/>
      <c r="C375" s="20">
        <f t="shared" si="41"/>
        <v>0</v>
      </c>
      <c r="D375" s="26">
        <v>363</v>
      </c>
      <c r="E375" s="27">
        <f t="shared" si="38"/>
        <v>57</v>
      </c>
      <c r="F375" s="52">
        <f t="shared" si="39"/>
        <v>47125.73184065715</v>
      </c>
      <c r="G375" s="52">
        <f t="shared" si="40"/>
        <v>922.2552739859063</v>
      </c>
      <c r="H375" s="52">
        <f t="shared" si="35"/>
        <v>181.19843892732675</v>
      </c>
      <c r="I375" s="53">
        <f t="shared" si="36"/>
        <v>741.0568350585796</v>
      </c>
    </row>
    <row r="376" spans="1:9" ht="15">
      <c r="A376" s="18">
        <f t="shared" si="37"/>
        <v>4.614</v>
      </c>
      <c r="B376" s="19"/>
      <c r="C376" s="20">
        <f t="shared" si="41"/>
        <v>0</v>
      </c>
      <c r="D376" s="26">
        <v>364</v>
      </c>
      <c r="E376" s="27">
        <f t="shared" si="38"/>
        <v>56</v>
      </c>
      <c r="F376" s="52">
        <f t="shared" si="39"/>
        <v>46384.67500559857</v>
      </c>
      <c r="G376" s="52">
        <f t="shared" si="40"/>
        <v>922.2552739859061</v>
      </c>
      <c r="H376" s="52">
        <f t="shared" si="35"/>
        <v>178.3490753965265</v>
      </c>
      <c r="I376" s="53">
        <f t="shared" si="36"/>
        <v>743.9061985893796</v>
      </c>
    </row>
    <row r="377" spans="1:9" ht="15">
      <c r="A377" s="18">
        <f t="shared" si="37"/>
        <v>4.614</v>
      </c>
      <c r="B377" s="19"/>
      <c r="C377" s="20">
        <f t="shared" si="41"/>
        <v>0</v>
      </c>
      <c r="D377" s="26">
        <v>365</v>
      </c>
      <c r="E377" s="27">
        <f t="shared" si="38"/>
        <v>55</v>
      </c>
      <c r="F377" s="52">
        <f t="shared" si="39"/>
        <v>45640.76880700919</v>
      </c>
      <c r="G377" s="52">
        <f t="shared" si="40"/>
        <v>922.2552739859067</v>
      </c>
      <c r="H377" s="52">
        <f t="shared" si="35"/>
        <v>175.48875606295033</v>
      </c>
      <c r="I377" s="53">
        <f t="shared" si="36"/>
        <v>746.7665179229564</v>
      </c>
    </row>
    <row r="378" spans="1:9" ht="15">
      <c r="A378" s="18">
        <f t="shared" si="37"/>
        <v>4.614</v>
      </c>
      <c r="B378" s="19"/>
      <c r="C378" s="20">
        <f t="shared" si="41"/>
        <v>0</v>
      </c>
      <c r="D378" s="26">
        <v>366</v>
      </c>
      <c r="E378" s="27">
        <f t="shared" si="38"/>
        <v>54</v>
      </c>
      <c r="F378" s="52">
        <f t="shared" si="39"/>
        <v>44894.00228908623</v>
      </c>
      <c r="G378" s="52">
        <f t="shared" si="40"/>
        <v>922.2552739859068</v>
      </c>
      <c r="H378" s="52">
        <f t="shared" si="35"/>
        <v>172.61743880153657</v>
      </c>
      <c r="I378" s="53">
        <f t="shared" si="36"/>
        <v>749.6378351843703</v>
      </c>
    </row>
    <row r="379" spans="1:9" ht="15">
      <c r="A379" s="18">
        <f t="shared" si="37"/>
        <v>4.614</v>
      </c>
      <c r="B379" s="19"/>
      <c r="C379" s="20">
        <f t="shared" si="41"/>
        <v>0</v>
      </c>
      <c r="D379" s="26">
        <v>367</v>
      </c>
      <c r="E379" s="27">
        <f t="shared" si="38"/>
        <v>53</v>
      </c>
      <c r="F379" s="52">
        <f t="shared" si="39"/>
        <v>44144.364453901864</v>
      </c>
      <c r="G379" s="52">
        <f t="shared" si="40"/>
        <v>922.2552739859079</v>
      </c>
      <c r="H379" s="52">
        <f t="shared" si="35"/>
        <v>169.73508132525265</v>
      </c>
      <c r="I379" s="53">
        <f t="shared" si="36"/>
        <v>752.5201926606553</v>
      </c>
    </row>
    <row r="380" spans="1:9" ht="15">
      <c r="A380" s="18">
        <f t="shared" si="37"/>
        <v>4.614</v>
      </c>
      <c r="B380" s="19"/>
      <c r="C380" s="20">
        <f t="shared" si="41"/>
        <v>0</v>
      </c>
      <c r="D380" s="26">
        <v>368</v>
      </c>
      <c r="E380" s="27">
        <f t="shared" si="38"/>
        <v>52</v>
      </c>
      <c r="F380" s="52">
        <f t="shared" si="39"/>
        <v>43391.84426124121</v>
      </c>
      <c r="G380" s="52">
        <f t="shared" si="40"/>
        <v>922.2552739859078</v>
      </c>
      <c r="H380" s="52">
        <f t="shared" si="35"/>
        <v>166.84164118447242</v>
      </c>
      <c r="I380" s="53">
        <f t="shared" si="36"/>
        <v>755.4136328014354</v>
      </c>
    </row>
    <row r="381" spans="1:9" ht="15">
      <c r="A381" s="18">
        <f t="shared" si="37"/>
        <v>4.614</v>
      </c>
      <c r="B381" s="19"/>
      <c r="C381" s="20">
        <f t="shared" si="41"/>
        <v>0</v>
      </c>
      <c r="D381" s="26">
        <v>369</v>
      </c>
      <c r="E381" s="27">
        <f t="shared" si="38"/>
        <v>51</v>
      </c>
      <c r="F381" s="52">
        <f t="shared" si="39"/>
        <v>42636.430628439775</v>
      </c>
      <c r="G381" s="52">
        <f t="shared" si="40"/>
        <v>922.2552739859087</v>
      </c>
      <c r="H381" s="52">
        <f t="shared" si="35"/>
        <v>163.93707576635094</v>
      </c>
      <c r="I381" s="53">
        <f t="shared" si="36"/>
        <v>758.3181982195578</v>
      </c>
    </row>
    <row r="382" spans="1:9" ht="15">
      <c r="A382" s="18">
        <f t="shared" si="37"/>
        <v>4.614</v>
      </c>
      <c r="B382" s="19"/>
      <c r="C382" s="20">
        <f t="shared" si="41"/>
        <v>0</v>
      </c>
      <c r="D382" s="26">
        <v>370</v>
      </c>
      <c r="E382" s="27">
        <f t="shared" si="38"/>
        <v>50</v>
      </c>
      <c r="F382" s="52">
        <f t="shared" si="39"/>
        <v>41878.112430220215</v>
      </c>
      <c r="G382" s="52">
        <f t="shared" si="40"/>
        <v>922.2552739859087</v>
      </c>
      <c r="H382" s="52">
        <f t="shared" si="35"/>
        <v>161.02134229419673</v>
      </c>
      <c r="I382" s="53">
        <f t="shared" si="36"/>
        <v>761.233931691712</v>
      </c>
    </row>
    <row r="383" spans="1:9" ht="15">
      <c r="A383" s="18">
        <f t="shared" si="37"/>
        <v>4.614</v>
      </c>
      <c r="B383" s="19"/>
      <c r="C383" s="20">
        <f t="shared" si="41"/>
        <v>0</v>
      </c>
      <c r="D383" s="26">
        <v>371</v>
      </c>
      <c r="E383" s="27">
        <f t="shared" si="38"/>
        <v>49</v>
      </c>
      <c r="F383" s="52">
        <f t="shared" si="39"/>
        <v>41116.8784985285</v>
      </c>
      <c r="G383" s="52">
        <f t="shared" si="40"/>
        <v>922.2552739859096</v>
      </c>
      <c r="H383" s="52">
        <f t="shared" si="35"/>
        <v>158.09439782684208</v>
      </c>
      <c r="I383" s="53">
        <f t="shared" si="36"/>
        <v>764.1608761590676</v>
      </c>
    </row>
    <row r="384" spans="1:9" ht="15">
      <c r="A384" s="18">
        <f t="shared" si="37"/>
        <v>4.614</v>
      </c>
      <c r="B384" s="19"/>
      <c r="C384" s="20">
        <f t="shared" si="41"/>
        <v>0</v>
      </c>
      <c r="D384" s="26">
        <v>372</v>
      </c>
      <c r="E384" s="27">
        <f t="shared" si="38"/>
        <v>48</v>
      </c>
      <c r="F384" s="52">
        <f t="shared" si="39"/>
        <v>40352.71762236943</v>
      </c>
      <c r="G384" s="52">
        <f t="shared" si="40"/>
        <v>922.2552739859096</v>
      </c>
      <c r="H384" s="52">
        <f t="shared" si="35"/>
        <v>155.15619925801045</v>
      </c>
      <c r="I384" s="53">
        <f t="shared" si="36"/>
        <v>767.0990747278992</v>
      </c>
    </row>
    <row r="385" spans="1:9" ht="15">
      <c r="A385" s="18">
        <f t="shared" si="37"/>
        <v>4.614</v>
      </c>
      <c r="B385" s="19"/>
      <c r="C385" s="20">
        <f t="shared" si="41"/>
        <v>0</v>
      </c>
      <c r="D385" s="26">
        <v>373</v>
      </c>
      <c r="E385" s="27">
        <f t="shared" si="38"/>
        <v>47</v>
      </c>
      <c r="F385" s="52">
        <f t="shared" si="39"/>
        <v>39585.618547641534</v>
      </c>
      <c r="G385" s="52">
        <f t="shared" si="40"/>
        <v>922.2552739859105</v>
      </c>
      <c r="H385" s="52">
        <f t="shared" si="35"/>
        <v>152.2067033156817</v>
      </c>
      <c r="I385" s="53">
        <f t="shared" si="36"/>
        <v>770.0485706702289</v>
      </c>
    </row>
    <row r="386" spans="1:9" ht="15">
      <c r="A386" s="18">
        <f t="shared" si="37"/>
        <v>4.614</v>
      </c>
      <c r="B386" s="19"/>
      <c r="C386" s="20">
        <f t="shared" si="41"/>
        <v>0</v>
      </c>
      <c r="D386" s="26">
        <v>374</v>
      </c>
      <c r="E386" s="27">
        <f t="shared" si="38"/>
        <v>46</v>
      </c>
      <c r="F386" s="52">
        <f t="shared" si="39"/>
        <v>38815.5699769713</v>
      </c>
      <c r="G386" s="52">
        <f t="shared" si="40"/>
        <v>922.2552739859107</v>
      </c>
      <c r="H386" s="52">
        <f t="shared" si="35"/>
        <v>149.24586656145465</v>
      </c>
      <c r="I386" s="53">
        <f t="shared" si="36"/>
        <v>773.009407424456</v>
      </c>
    </row>
    <row r="387" spans="1:9" ht="15">
      <c r="A387" s="18">
        <f t="shared" si="37"/>
        <v>4.614</v>
      </c>
      <c r="B387" s="19"/>
      <c r="C387" s="20">
        <f t="shared" si="41"/>
        <v>0</v>
      </c>
      <c r="D387" s="26">
        <v>375</v>
      </c>
      <c r="E387" s="27">
        <f t="shared" si="38"/>
        <v>45</v>
      </c>
      <c r="F387" s="52">
        <f t="shared" si="39"/>
        <v>38042.56056954685</v>
      </c>
      <c r="G387" s="52">
        <f t="shared" si="40"/>
        <v>922.2552739859117</v>
      </c>
      <c r="H387" s="52">
        <f t="shared" si="35"/>
        <v>146.2736453899076</v>
      </c>
      <c r="I387" s="53">
        <f t="shared" si="36"/>
        <v>775.981628596004</v>
      </c>
    </row>
    <row r="388" spans="1:9" ht="15">
      <c r="A388" s="18">
        <f t="shared" si="37"/>
        <v>4.614</v>
      </c>
      <c r="B388" s="19"/>
      <c r="C388" s="20">
        <f t="shared" si="41"/>
        <v>0</v>
      </c>
      <c r="D388" s="26">
        <v>376</v>
      </c>
      <c r="E388" s="27">
        <f t="shared" si="38"/>
        <v>44</v>
      </c>
      <c r="F388" s="52">
        <f t="shared" si="39"/>
        <v>37266.57894095084</v>
      </c>
      <c r="G388" s="52">
        <f t="shared" si="40"/>
        <v>922.2552739859121</v>
      </c>
      <c r="H388" s="52">
        <f t="shared" si="35"/>
        <v>143.289996027956</v>
      </c>
      <c r="I388" s="53">
        <f t="shared" si="36"/>
        <v>778.9652779579561</v>
      </c>
    </row>
    <row r="389" spans="1:9" ht="15">
      <c r="A389" s="18">
        <f t="shared" si="37"/>
        <v>4.614</v>
      </c>
      <c r="B389" s="19"/>
      <c r="C389" s="20">
        <f t="shared" si="41"/>
        <v>0</v>
      </c>
      <c r="D389" s="26">
        <v>377</v>
      </c>
      <c r="E389" s="27">
        <f t="shared" si="38"/>
        <v>43</v>
      </c>
      <c r="F389" s="52">
        <f t="shared" si="39"/>
        <v>36487.61366299289</v>
      </c>
      <c r="G389" s="52">
        <f t="shared" si="40"/>
        <v>922.2552739859125</v>
      </c>
      <c r="H389" s="52">
        <f t="shared" si="35"/>
        <v>140.29487453420765</v>
      </c>
      <c r="I389" s="53">
        <f t="shared" si="36"/>
        <v>781.9603994517048</v>
      </c>
    </row>
    <row r="390" spans="1:9" ht="15">
      <c r="A390" s="18">
        <f t="shared" si="37"/>
        <v>4.614</v>
      </c>
      <c r="B390" s="19"/>
      <c r="C390" s="20">
        <f t="shared" si="41"/>
        <v>0</v>
      </c>
      <c r="D390" s="26">
        <v>378</v>
      </c>
      <c r="E390" s="27">
        <f t="shared" si="38"/>
        <v>42</v>
      </c>
      <c r="F390" s="52">
        <f t="shared" si="39"/>
        <v>35705.653263541186</v>
      </c>
      <c r="G390" s="52">
        <f t="shared" si="40"/>
        <v>922.2552739859129</v>
      </c>
      <c r="H390" s="52">
        <f t="shared" si="35"/>
        <v>137.28823679831584</v>
      </c>
      <c r="I390" s="53">
        <f t="shared" si="36"/>
        <v>784.967037187597</v>
      </c>
    </row>
    <row r="391" spans="1:9" ht="15">
      <c r="A391" s="18">
        <f t="shared" si="37"/>
        <v>4.614</v>
      </c>
      <c r="B391" s="19"/>
      <c r="C391" s="20">
        <f t="shared" si="41"/>
        <v>0</v>
      </c>
      <c r="D391" s="26">
        <v>379</v>
      </c>
      <c r="E391" s="27">
        <f t="shared" si="38"/>
        <v>41</v>
      </c>
      <c r="F391" s="52">
        <f t="shared" si="39"/>
        <v>34920.68622635359</v>
      </c>
      <c r="G391" s="52">
        <f t="shared" si="40"/>
        <v>922.255273985914</v>
      </c>
      <c r="H391" s="52">
        <f t="shared" si="35"/>
        <v>134.27003854032955</v>
      </c>
      <c r="I391" s="53">
        <f t="shared" si="36"/>
        <v>787.9852354455844</v>
      </c>
    </row>
    <row r="392" spans="1:9" ht="15">
      <c r="A392" s="18">
        <f t="shared" si="37"/>
        <v>4.614</v>
      </c>
      <c r="B392" s="19"/>
      <c r="C392" s="20">
        <f t="shared" si="41"/>
        <v>0</v>
      </c>
      <c r="D392" s="26">
        <v>380</v>
      </c>
      <c r="E392" s="27">
        <f t="shared" si="38"/>
        <v>40</v>
      </c>
      <c r="F392" s="52">
        <f t="shared" si="39"/>
        <v>34132.700990908</v>
      </c>
      <c r="G392" s="52">
        <f t="shared" si="40"/>
        <v>922.2552739859145</v>
      </c>
      <c r="H392" s="52">
        <f t="shared" si="35"/>
        <v>131.24023531004127</v>
      </c>
      <c r="I392" s="53">
        <f t="shared" si="36"/>
        <v>791.0150386758733</v>
      </c>
    </row>
    <row r="393" spans="1:9" ht="15">
      <c r="A393" s="18">
        <f t="shared" si="37"/>
        <v>4.614</v>
      </c>
      <c r="B393" s="19"/>
      <c r="C393" s="20">
        <f t="shared" si="41"/>
        <v>0</v>
      </c>
      <c r="D393" s="26">
        <v>381</v>
      </c>
      <c r="E393" s="27">
        <f t="shared" si="38"/>
        <v>39</v>
      </c>
      <c r="F393" s="52">
        <f t="shared" si="39"/>
        <v>33341.685952232125</v>
      </c>
      <c r="G393" s="52">
        <f t="shared" si="40"/>
        <v>922.2552739859148</v>
      </c>
      <c r="H393" s="52">
        <f t="shared" si="35"/>
        <v>128.1987824863325</v>
      </c>
      <c r="I393" s="53">
        <f t="shared" si="36"/>
        <v>794.0564914995823</v>
      </c>
    </row>
    <row r="394" spans="1:9" ht="15">
      <c r="A394" s="18">
        <f t="shared" si="37"/>
        <v>4.614</v>
      </c>
      <c r="B394" s="19"/>
      <c r="C394" s="20">
        <f t="shared" si="41"/>
        <v>0</v>
      </c>
      <c r="D394" s="26">
        <v>382</v>
      </c>
      <c r="E394" s="27">
        <f t="shared" si="38"/>
        <v>38</v>
      </c>
      <c r="F394" s="52">
        <f t="shared" si="39"/>
        <v>32547.629460732544</v>
      </c>
      <c r="G394" s="52">
        <f t="shared" si="40"/>
        <v>922.2552739859151</v>
      </c>
      <c r="H394" s="52">
        <f t="shared" si="35"/>
        <v>125.14563527651663</v>
      </c>
      <c r="I394" s="53">
        <f t="shared" si="36"/>
        <v>797.1096387093985</v>
      </c>
    </row>
    <row r="395" spans="1:9" ht="15">
      <c r="A395" s="18">
        <f t="shared" si="37"/>
        <v>4.614</v>
      </c>
      <c r="B395" s="19"/>
      <c r="C395" s="20">
        <f t="shared" si="41"/>
        <v>0</v>
      </c>
      <c r="D395" s="26">
        <v>383</v>
      </c>
      <c r="E395" s="27">
        <f t="shared" si="38"/>
        <v>37</v>
      </c>
      <c r="F395" s="52">
        <f t="shared" si="39"/>
        <v>31750.519822023147</v>
      </c>
      <c r="G395" s="52">
        <f t="shared" si="40"/>
        <v>922.2552739859158</v>
      </c>
      <c r="H395" s="52">
        <f t="shared" si="35"/>
        <v>122.08074871567901</v>
      </c>
      <c r="I395" s="53">
        <f t="shared" si="36"/>
        <v>800.1745252702368</v>
      </c>
    </row>
    <row r="396" spans="1:9" ht="15">
      <c r="A396" s="18">
        <f t="shared" si="37"/>
        <v>4.614</v>
      </c>
      <c r="B396" s="19"/>
      <c r="C396" s="20">
        <f t="shared" si="41"/>
        <v>0</v>
      </c>
      <c r="D396" s="26">
        <v>384</v>
      </c>
      <c r="E396" s="27">
        <f t="shared" si="38"/>
        <v>36</v>
      </c>
      <c r="F396" s="52">
        <f t="shared" si="39"/>
        <v>30950.34529675291</v>
      </c>
      <c r="G396" s="52">
        <f t="shared" si="40"/>
        <v>922.2552739859161</v>
      </c>
      <c r="H396" s="52">
        <f aca="true" t="shared" si="42" ref="H396:H432">IF(ISERR(+F396*A396/$B$7/100)=1,0,F396*A396/$B$7/100)</f>
        <v>119.00407766601492</v>
      </c>
      <c r="I396" s="53">
        <f aca="true" t="shared" si="43" ref="I396:I420">IF(ISERR(+G396-H396)=1,0,G396-H396)</f>
        <v>803.2511963199012</v>
      </c>
    </row>
    <row r="397" spans="1:9" ht="15">
      <c r="A397" s="18">
        <f aca="true" t="shared" si="44" ref="A397:A432">A396</f>
        <v>4.614</v>
      </c>
      <c r="B397" s="19"/>
      <c r="C397" s="20">
        <f t="shared" si="41"/>
        <v>0</v>
      </c>
      <c r="D397" s="26">
        <v>385</v>
      </c>
      <c r="E397" s="27">
        <f aca="true" t="shared" si="45" ref="E397:E432">(-LOG(1-((F397-B397)*A397/100/$B$7/G396))/(LOG(1+(A397/$B$7/100)))*(C397&lt;&gt;0))+(E396-1)*(C397=0)</f>
        <v>35</v>
      </c>
      <c r="F397" s="52">
        <f aca="true" t="shared" si="46" ref="F397:F432">(F396-I396-B396)*(E396&gt;1)</f>
        <v>30147.09410043301</v>
      </c>
      <c r="G397" s="52">
        <f aca="true" t="shared" si="47" ref="G397:G432">PMT(A397/100/$B$7,E397,-F397)*(C397=0)+G396*(C397&lt;&gt;0)</f>
        <v>922.255273985918</v>
      </c>
      <c r="H397" s="52">
        <f t="shared" si="42"/>
        <v>115.91557681616491</v>
      </c>
      <c r="I397" s="53">
        <f t="shared" si="43"/>
        <v>806.3396971697531</v>
      </c>
    </row>
    <row r="398" spans="1:9" ht="15">
      <c r="A398" s="18">
        <f t="shared" si="44"/>
        <v>4.614</v>
      </c>
      <c r="B398" s="19"/>
      <c r="C398" s="20">
        <f aca="true" t="shared" si="48" ref="C398:C432">+C397</f>
        <v>0</v>
      </c>
      <c r="D398" s="26">
        <v>386</v>
      </c>
      <c r="E398" s="27">
        <f t="shared" si="45"/>
        <v>34</v>
      </c>
      <c r="F398" s="52">
        <f t="shared" si="46"/>
        <v>29340.754403263254</v>
      </c>
      <c r="G398" s="52">
        <f t="shared" si="47"/>
        <v>922.2552739859185</v>
      </c>
      <c r="H398" s="52">
        <f t="shared" si="42"/>
        <v>112.8152006805472</v>
      </c>
      <c r="I398" s="53">
        <f t="shared" si="43"/>
        <v>809.4400733053712</v>
      </c>
    </row>
    <row r="399" spans="1:9" ht="15">
      <c r="A399" s="18">
        <f t="shared" si="44"/>
        <v>4.614</v>
      </c>
      <c r="B399" s="19"/>
      <c r="C399" s="20">
        <f t="shared" si="48"/>
        <v>0</v>
      </c>
      <c r="D399" s="26">
        <v>387</v>
      </c>
      <c r="E399" s="27">
        <f t="shared" si="45"/>
        <v>33</v>
      </c>
      <c r="F399" s="52">
        <f t="shared" si="46"/>
        <v>28531.314329957884</v>
      </c>
      <c r="G399" s="52">
        <f t="shared" si="47"/>
        <v>922.2552739859192</v>
      </c>
      <c r="H399" s="52">
        <f t="shared" si="42"/>
        <v>109.70290359868807</v>
      </c>
      <c r="I399" s="53">
        <f t="shared" si="43"/>
        <v>812.5523703872311</v>
      </c>
    </row>
    <row r="400" spans="1:9" ht="15">
      <c r="A400" s="18">
        <f t="shared" si="44"/>
        <v>4.614</v>
      </c>
      <c r="B400" s="19"/>
      <c r="C400" s="20">
        <f t="shared" si="48"/>
        <v>0</v>
      </c>
      <c r="D400" s="26">
        <v>388</v>
      </c>
      <c r="E400" s="27">
        <f t="shared" si="45"/>
        <v>32</v>
      </c>
      <c r="F400" s="52">
        <f t="shared" si="46"/>
        <v>27718.761959570653</v>
      </c>
      <c r="G400" s="52">
        <f t="shared" si="47"/>
        <v>922.2552739859193</v>
      </c>
      <c r="H400" s="52">
        <f t="shared" si="42"/>
        <v>106.57863973454916</v>
      </c>
      <c r="I400" s="53">
        <f t="shared" si="43"/>
        <v>815.6766342513702</v>
      </c>
    </row>
    <row r="401" spans="1:9" ht="15">
      <c r="A401" s="18">
        <f t="shared" si="44"/>
        <v>4.614</v>
      </c>
      <c r="B401" s="19"/>
      <c r="C401" s="20">
        <f t="shared" si="48"/>
        <v>0</v>
      </c>
      <c r="D401" s="26">
        <v>389</v>
      </c>
      <c r="E401" s="27">
        <f t="shared" si="45"/>
        <v>31</v>
      </c>
      <c r="F401" s="52">
        <f t="shared" si="46"/>
        <v>26903.085325319284</v>
      </c>
      <c r="G401" s="52">
        <f t="shared" si="47"/>
        <v>922.2552739859195</v>
      </c>
      <c r="H401" s="52">
        <f t="shared" si="42"/>
        <v>103.44236307585264</v>
      </c>
      <c r="I401" s="53">
        <f t="shared" si="43"/>
        <v>818.8129109100669</v>
      </c>
    </row>
    <row r="402" spans="1:9" ht="15">
      <c r="A402" s="18">
        <f t="shared" si="44"/>
        <v>4.614</v>
      </c>
      <c r="B402" s="19"/>
      <c r="C402" s="20">
        <f t="shared" si="48"/>
        <v>0</v>
      </c>
      <c r="D402" s="26">
        <v>390</v>
      </c>
      <c r="E402" s="27">
        <f t="shared" si="45"/>
        <v>30</v>
      </c>
      <c r="F402" s="52">
        <f t="shared" si="46"/>
        <v>26084.272414409217</v>
      </c>
      <c r="G402" s="52">
        <f t="shared" si="47"/>
        <v>922.2552739859209</v>
      </c>
      <c r="H402" s="52">
        <f t="shared" si="42"/>
        <v>100.29402743340344</v>
      </c>
      <c r="I402" s="53">
        <f t="shared" si="43"/>
        <v>821.9612465525174</v>
      </c>
    </row>
    <row r="403" spans="1:9" ht="15">
      <c r="A403" s="18">
        <f t="shared" si="44"/>
        <v>4.614</v>
      </c>
      <c r="B403" s="19"/>
      <c r="C403" s="20">
        <f t="shared" si="48"/>
        <v>0</v>
      </c>
      <c r="D403" s="26">
        <v>391</v>
      </c>
      <c r="E403" s="27">
        <f t="shared" si="45"/>
        <v>29</v>
      </c>
      <c r="F403" s="52">
        <f t="shared" si="46"/>
        <v>25262.3111678567</v>
      </c>
      <c r="G403" s="52">
        <f t="shared" si="47"/>
        <v>922.2552739859225</v>
      </c>
      <c r="H403" s="52">
        <f t="shared" si="42"/>
        <v>97.133586440409</v>
      </c>
      <c r="I403" s="53">
        <f t="shared" si="43"/>
        <v>825.1216875455135</v>
      </c>
    </row>
    <row r="404" spans="1:9" ht="15">
      <c r="A404" s="18">
        <f t="shared" si="44"/>
        <v>4.614</v>
      </c>
      <c r="B404" s="19"/>
      <c r="C404" s="20">
        <f t="shared" si="48"/>
        <v>0</v>
      </c>
      <c r="D404" s="26">
        <v>392</v>
      </c>
      <c r="E404" s="27">
        <f t="shared" si="45"/>
        <v>28</v>
      </c>
      <c r="F404" s="52">
        <f t="shared" si="46"/>
        <v>24437.189480311186</v>
      </c>
      <c r="G404" s="52">
        <f t="shared" si="47"/>
        <v>922.2552739859235</v>
      </c>
      <c r="H404" s="52">
        <f t="shared" si="42"/>
        <v>93.9609935517965</v>
      </c>
      <c r="I404" s="53">
        <f t="shared" si="43"/>
        <v>828.294280434127</v>
      </c>
    </row>
    <row r="405" spans="1:9" ht="15">
      <c r="A405" s="18">
        <f t="shared" si="44"/>
        <v>4.614</v>
      </c>
      <c r="B405" s="19"/>
      <c r="C405" s="20">
        <f t="shared" si="48"/>
        <v>0</v>
      </c>
      <c r="D405" s="26">
        <v>393</v>
      </c>
      <c r="E405" s="27">
        <f t="shared" si="45"/>
        <v>27</v>
      </c>
      <c r="F405" s="52">
        <f t="shared" si="46"/>
        <v>23608.89519987706</v>
      </c>
      <c r="G405" s="52">
        <f t="shared" si="47"/>
        <v>922.2552739859234</v>
      </c>
      <c r="H405" s="52">
        <f t="shared" si="42"/>
        <v>90.7762020435273</v>
      </c>
      <c r="I405" s="53">
        <f t="shared" si="43"/>
        <v>831.4790719423961</v>
      </c>
    </row>
    <row r="406" spans="1:9" ht="15">
      <c r="A406" s="18">
        <f t="shared" si="44"/>
        <v>4.614</v>
      </c>
      <c r="B406" s="19"/>
      <c r="C406" s="20">
        <f t="shared" si="48"/>
        <v>0</v>
      </c>
      <c r="D406" s="26">
        <v>394</v>
      </c>
      <c r="E406" s="27">
        <f t="shared" si="45"/>
        <v>26</v>
      </c>
      <c r="F406" s="52">
        <f t="shared" si="46"/>
        <v>22777.416127934666</v>
      </c>
      <c r="G406" s="52">
        <f t="shared" si="47"/>
        <v>922.2552739859257</v>
      </c>
      <c r="H406" s="52">
        <f t="shared" si="42"/>
        <v>87.57916501190878</v>
      </c>
      <c r="I406" s="53">
        <f t="shared" si="43"/>
        <v>834.6761089740169</v>
      </c>
    </row>
    <row r="407" spans="1:9" ht="15">
      <c r="A407" s="18">
        <f t="shared" si="44"/>
        <v>4.614</v>
      </c>
      <c r="B407" s="19"/>
      <c r="C407" s="20">
        <f t="shared" si="48"/>
        <v>0</v>
      </c>
      <c r="D407" s="26">
        <v>395</v>
      </c>
      <c r="E407" s="27">
        <f t="shared" si="45"/>
        <v>25</v>
      </c>
      <c r="F407" s="52">
        <f t="shared" si="46"/>
        <v>21942.74001896065</v>
      </c>
      <c r="G407" s="52">
        <f t="shared" si="47"/>
        <v>922.255273985926</v>
      </c>
      <c r="H407" s="52">
        <f t="shared" si="42"/>
        <v>84.3698353729037</v>
      </c>
      <c r="I407" s="53">
        <f t="shared" si="43"/>
        <v>837.8854386130223</v>
      </c>
    </row>
    <row r="408" spans="1:9" ht="15">
      <c r="A408" s="18">
        <f t="shared" si="44"/>
        <v>4.614</v>
      </c>
      <c r="B408" s="19"/>
      <c r="C408" s="20">
        <f t="shared" si="48"/>
        <v>0</v>
      </c>
      <c r="D408" s="26">
        <v>396</v>
      </c>
      <c r="E408" s="27">
        <f t="shared" si="45"/>
        <v>24</v>
      </c>
      <c r="F408" s="52">
        <f t="shared" si="46"/>
        <v>21104.854580347626</v>
      </c>
      <c r="G408" s="52">
        <f t="shared" si="47"/>
        <v>922.2552739859261</v>
      </c>
      <c r="H408" s="52">
        <f t="shared" si="42"/>
        <v>81.14816586143662</v>
      </c>
      <c r="I408" s="53">
        <f t="shared" si="43"/>
        <v>841.1071081244895</v>
      </c>
    </row>
    <row r="409" spans="1:9" ht="15">
      <c r="A409" s="18">
        <f t="shared" si="44"/>
        <v>4.614</v>
      </c>
      <c r="B409" s="19"/>
      <c r="C409" s="20">
        <f t="shared" si="48"/>
        <v>0</v>
      </c>
      <c r="D409" s="26">
        <v>397</v>
      </c>
      <c r="E409" s="27">
        <f t="shared" si="45"/>
        <v>23</v>
      </c>
      <c r="F409" s="52">
        <f t="shared" si="46"/>
        <v>20263.747472223138</v>
      </c>
      <c r="G409" s="52">
        <f t="shared" si="47"/>
        <v>922.2552739859271</v>
      </c>
      <c r="H409" s="52">
        <f t="shared" si="42"/>
        <v>77.91410903069797</v>
      </c>
      <c r="I409" s="53">
        <f t="shared" si="43"/>
        <v>844.3411649552291</v>
      </c>
    </row>
    <row r="410" spans="1:9" ht="15">
      <c r="A410" s="18">
        <f t="shared" si="44"/>
        <v>4.614</v>
      </c>
      <c r="B410" s="19"/>
      <c r="C410" s="20">
        <f t="shared" si="48"/>
        <v>0</v>
      </c>
      <c r="D410" s="26">
        <v>398</v>
      </c>
      <c r="E410" s="27">
        <f t="shared" si="45"/>
        <v>22</v>
      </c>
      <c r="F410" s="52">
        <f t="shared" si="46"/>
        <v>19419.40630726791</v>
      </c>
      <c r="G410" s="52">
        <f t="shared" si="47"/>
        <v>922.255273985928</v>
      </c>
      <c r="H410" s="52">
        <f t="shared" si="42"/>
        <v>74.66761725144511</v>
      </c>
      <c r="I410" s="53">
        <f t="shared" si="43"/>
        <v>847.587656734483</v>
      </c>
    </row>
    <row r="411" spans="1:9" ht="15">
      <c r="A411" s="18">
        <f t="shared" si="44"/>
        <v>4.614</v>
      </c>
      <c r="B411" s="19"/>
      <c r="C411" s="20">
        <f t="shared" si="48"/>
        <v>0</v>
      </c>
      <c r="D411" s="26">
        <v>399</v>
      </c>
      <c r="E411" s="27">
        <f t="shared" si="45"/>
        <v>21</v>
      </c>
      <c r="F411" s="52">
        <f t="shared" si="46"/>
        <v>18571.818650533427</v>
      </c>
      <c r="G411" s="52">
        <f t="shared" si="47"/>
        <v>922.2552739859304</v>
      </c>
      <c r="H411" s="52">
        <f t="shared" si="42"/>
        <v>71.40864271130103</v>
      </c>
      <c r="I411" s="53">
        <f t="shared" si="43"/>
        <v>850.8466312746294</v>
      </c>
    </row>
    <row r="412" spans="1:9" ht="15">
      <c r="A412" s="18">
        <f t="shared" si="44"/>
        <v>4.614</v>
      </c>
      <c r="B412" s="19"/>
      <c r="C412" s="20">
        <f t="shared" si="48"/>
        <v>0</v>
      </c>
      <c r="D412" s="26">
        <v>400</v>
      </c>
      <c r="E412" s="27">
        <f t="shared" si="45"/>
        <v>20</v>
      </c>
      <c r="F412" s="52">
        <f t="shared" si="46"/>
        <v>17720.9720192588</v>
      </c>
      <c r="G412" s="52">
        <f t="shared" si="47"/>
        <v>922.2552739859315</v>
      </c>
      <c r="H412" s="52">
        <f t="shared" si="42"/>
        <v>68.13713741405009</v>
      </c>
      <c r="I412" s="53">
        <f t="shared" si="43"/>
        <v>854.1181365718813</v>
      </c>
    </row>
    <row r="413" spans="1:9" ht="15">
      <c r="A413" s="18">
        <f t="shared" si="44"/>
        <v>4.614</v>
      </c>
      <c r="B413" s="19"/>
      <c r="C413" s="20">
        <f t="shared" si="48"/>
        <v>0</v>
      </c>
      <c r="D413" s="26">
        <v>401</v>
      </c>
      <c r="E413" s="27">
        <f t="shared" si="45"/>
        <v>19</v>
      </c>
      <c r="F413" s="52">
        <f t="shared" si="46"/>
        <v>16866.85388268692</v>
      </c>
      <c r="G413" s="52">
        <f t="shared" si="47"/>
        <v>922.2552739859326</v>
      </c>
      <c r="H413" s="52">
        <f t="shared" si="42"/>
        <v>64.85305317893119</v>
      </c>
      <c r="I413" s="53">
        <f t="shared" si="43"/>
        <v>857.4022208070014</v>
      </c>
    </row>
    <row r="414" spans="1:9" ht="15">
      <c r="A414" s="18">
        <f t="shared" si="44"/>
        <v>4.614</v>
      </c>
      <c r="B414" s="19"/>
      <c r="C414" s="20">
        <f t="shared" si="48"/>
        <v>0</v>
      </c>
      <c r="D414" s="26">
        <v>402</v>
      </c>
      <c r="E414" s="27">
        <f t="shared" si="45"/>
        <v>18</v>
      </c>
      <c r="F414" s="52">
        <f t="shared" si="46"/>
        <v>16009.451661879917</v>
      </c>
      <c r="G414" s="52">
        <f t="shared" si="47"/>
        <v>922.2552739859343</v>
      </c>
      <c r="H414" s="52">
        <f t="shared" si="42"/>
        <v>61.55634163992828</v>
      </c>
      <c r="I414" s="53">
        <f t="shared" si="43"/>
        <v>860.698932346006</v>
      </c>
    </row>
    <row r="415" spans="1:9" ht="15">
      <c r="A415" s="18">
        <f t="shared" si="44"/>
        <v>4.614</v>
      </c>
      <c r="B415" s="19"/>
      <c r="C415" s="20">
        <f t="shared" si="48"/>
        <v>0</v>
      </c>
      <c r="D415" s="26">
        <v>403</v>
      </c>
      <c r="E415" s="27">
        <f t="shared" si="45"/>
        <v>17</v>
      </c>
      <c r="F415" s="52">
        <f t="shared" si="46"/>
        <v>15148.752729533911</v>
      </c>
      <c r="G415" s="52">
        <f t="shared" si="47"/>
        <v>922.2552739859369</v>
      </c>
      <c r="H415" s="52">
        <f t="shared" si="42"/>
        <v>58.246954245057886</v>
      </c>
      <c r="I415" s="53">
        <f t="shared" si="43"/>
        <v>864.0083197408791</v>
      </c>
    </row>
    <row r="416" spans="1:9" ht="15">
      <c r="A416" s="18">
        <f t="shared" si="44"/>
        <v>4.614</v>
      </c>
      <c r="B416" s="19"/>
      <c r="C416" s="20">
        <f t="shared" si="48"/>
        <v>0</v>
      </c>
      <c r="D416" s="26">
        <v>404</v>
      </c>
      <c r="E416" s="27">
        <f t="shared" si="45"/>
        <v>16</v>
      </c>
      <c r="F416" s="52">
        <f t="shared" si="46"/>
        <v>14284.744409793033</v>
      </c>
      <c r="G416" s="52">
        <f t="shared" si="47"/>
        <v>922.2552739859368</v>
      </c>
      <c r="H416" s="52">
        <f t="shared" si="42"/>
        <v>54.92484225565421</v>
      </c>
      <c r="I416" s="53">
        <f t="shared" si="43"/>
        <v>867.3304317302826</v>
      </c>
    </row>
    <row r="417" spans="1:9" ht="15">
      <c r="A417" s="18">
        <f t="shared" si="44"/>
        <v>4.614</v>
      </c>
      <c r="B417" s="19"/>
      <c r="C417" s="20">
        <f t="shared" si="48"/>
        <v>0</v>
      </c>
      <c r="D417" s="26">
        <v>405</v>
      </c>
      <c r="E417" s="27">
        <f t="shared" si="45"/>
        <v>15</v>
      </c>
      <c r="F417" s="52">
        <f t="shared" si="46"/>
        <v>13417.41397806275</v>
      </c>
      <c r="G417" s="52">
        <f t="shared" si="47"/>
        <v>922.2552739859391</v>
      </c>
      <c r="H417" s="52">
        <f t="shared" si="42"/>
        <v>51.58995674565127</v>
      </c>
      <c r="I417" s="53">
        <f t="shared" si="43"/>
        <v>870.6653172402878</v>
      </c>
    </row>
    <row r="418" spans="1:9" ht="15">
      <c r="A418" s="18">
        <f t="shared" si="44"/>
        <v>4.614</v>
      </c>
      <c r="B418" s="19"/>
      <c r="C418" s="20">
        <f t="shared" si="48"/>
        <v>0</v>
      </c>
      <c r="D418" s="26">
        <v>406</v>
      </c>
      <c r="E418" s="27">
        <f t="shared" si="45"/>
        <v>14</v>
      </c>
      <c r="F418" s="52">
        <f t="shared" si="46"/>
        <v>12546.748660822463</v>
      </c>
      <c r="G418" s="52">
        <f t="shared" si="47"/>
        <v>922.2552739859411</v>
      </c>
      <c r="H418" s="52">
        <f t="shared" si="42"/>
        <v>48.24224860086237</v>
      </c>
      <c r="I418" s="53">
        <f t="shared" si="43"/>
        <v>874.0130253850788</v>
      </c>
    </row>
    <row r="419" spans="1:9" ht="15">
      <c r="A419" s="18">
        <f t="shared" si="44"/>
        <v>4.614</v>
      </c>
      <c r="B419" s="19"/>
      <c r="C419" s="20">
        <f t="shared" si="48"/>
        <v>0</v>
      </c>
      <c r="D419" s="26">
        <v>407</v>
      </c>
      <c r="E419" s="27">
        <f t="shared" si="45"/>
        <v>13</v>
      </c>
      <c r="F419" s="52">
        <f t="shared" si="46"/>
        <v>11672.735635437384</v>
      </c>
      <c r="G419" s="52">
        <f t="shared" si="47"/>
        <v>922.255273985943</v>
      </c>
      <c r="H419" s="52">
        <f t="shared" si="42"/>
        <v>44.88166851825674</v>
      </c>
      <c r="I419" s="53">
        <f t="shared" si="43"/>
        <v>877.3736054676862</v>
      </c>
    </row>
    <row r="420" spans="1:9" ht="15">
      <c r="A420" s="18">
        <f t="shared" si="44"/>
        <v>4.614</v>
      </c>
      <c r="B420" s="19"/>
      <c r="C420" s="20">
        <f t="shared" si="48"/>
        <v>0</v>
      </c>
      <c r="D420" s="26">
        <v>408</v>
      </c>
      <c r="E420" s="27">
        <f t="shared" si="45"/>
        <v>12</v>
      </c>
      <c r="F420" s="52">
        <f t="shared" si="46"/>
        <v>10795.362029969698</v>
      </c>
      <c r="G420" s="52">
        <f t="shared" si="47"/>
        <v>922.2552739859456</v>
      </c>
      <c r="H420" s="52">
        <f t="shared" si="42"/>
        <v>41.50816700523349</v>
      </c>
      <c r="I420" s="53">
        <f t="shared" si="43"/>
        <v>880.747106980712</v>
      </c>
    </row>
    <row r="421" spans="1:9" ht="15">
      <c r="A421" s="18">
        <f t="shared" si="44"/>
        <v>4.614</v>
      </c>
      <c r="B421" s="19"/>
      <c r="C421" s="20">
        <f t="shared" si="48"/>
        <v>0</v>
      </c>
      <c r="D421" s="26">
        <v>409</v>
      </c>
      <c r="E421" s="27">
        <f t="shared" si="45"/>
        <v>11</v>
      </c>
      <c r="F421" s="52">
        <f t="shared" si="46"/>
        <v>9914.614922988985</v>
      </c>
      <c r="G421" s="52">
        <f t="shared" si="47"/>
        <v>922.2552739859475</v>
      </c>
      <c r="H421" s="52">
        <f t="shared" si="42"/>
        <v>38.12169437889265</v>
      </c>
      <c r="I421" s="53">
        <f aca="true" t="shared" si="49" ref="I421:I432">IF(ISERR(+G421-H421)=1,0,G421-H421)</f>
        <v>884.1335796070548</v>
      </c>
    </row>
    <row r="422" spans="1:9" ht="15">
      <c r="A422" s="18">
        <f t="shared" si="44"/>
        <v>4.614</v>
      </c>
      <c r="B422" s="19"/>
      <c r="C422" s="20">
        <f t="shared" si="48"/>
        <v>0</v>
      </c>
      <c r="D422" s="26">
        <v>410</v>
      </c>
      <c r="E422" s="27">
        <f t="shared" si="45"/>
        <v>10</v>
      </c>
      <c r="F422" s="52">
        <f t="shared" si="46"/>
        <v>9030.48134338193</v>
      </c>
      <c r="G422" s="52">
        <f t="shared" si="47"/>
        <v>922.2552739859502</v>
      </c>
      <c r="H422" s="52">
        <f t="shared" si="42"/>
        <v>34.72220076530352</v>
      </c>
      <c r="I422" s="53">
        <f t="shared" si="49"/>
        <v>887.5330732206467</v>
      </c>
    </row>
    <row r="423" spans="1:9" ht="15">
      <c r="A423" s="18">
        <f t="shared" si="44"/>
        <v>4.614</v>
      </c>
      <c r="B423" s="19"/>
      <c r="C423" s="20">
        <f t="shared" si="48"/>
        <v>0</v>
      </c>
      <c r="D423" s="26">
        <v>411</v>
      </c>
      <c r="E423" s="27">
        <f t="shared" si="45"/>
        <v>9</v>
      </c>
      <c r="F423" s="52">
        <f t="shared" si="46"/>
        <v>8142.948270161284</v>
      </c>
      <c r="G423" s="52">
        <f t="shared" si="47"/>
        <v>922.2552739859527</v>
      </c>
      <c r="H423" s="52">
        <f t="shared" si="42"/>
        <v>31.309636098770138</v>
      </c>
      <c r="I423" s="53">
        <f t="shared" si="49"/>
        <v>890.9456378871826</v>
      </c>
    </row>
    <row r="424" spans="1:9" ht="15">
      <c r="A424" s="18">
        <f t="shared" si="44"/>
        <v>4.614</v>
      </c>
      <c r="B424" s="19"/>
      <c r="C424" s="20">
        <f t="shared" si="48"/>
        <v>0</v>
      </c>
      <c r="D424" s="26">
        <v>412</v>
      </c>
      <c r="E424" s="27">
        <f t="shared" si="45"/>
        <v>8</v>
      </c>
      <c r="F424" s="52">
        <f t="shared" si="46"/>
        <v>7252.002632274101</v>
      </c>
      <c r="G424" s="52">
        <f t="shared" si="47"/>
        <v>922.2552739859549</v>
      </c>
      <c r="H424" s="52">
        <f t="shared" si="42"/>
        <v>27.883950121093918</v>
      </c>
      <c r="I424" s="53">
        <f t="shared" si="49"/>
        <v>894.371323864861</v>
      </c>
    </row>
    <row r="425" spans="1:9" ht="15">
      <c r="A425" s="18">
        <f t="shared" si="44"/>
        <v>4.614</v>
      </c>
      <c r="B425" s="19"/>
      <c r="C425" s="20">
        <f t="shared" si="48"/>
        <v>0</v>
      </c>
      <c r="D425" s="26">
        <v>413</v>
      </c>
      <c r="E425" s="27">
        <f t="shared" si="45"/>
        <v>7</v>
      </c>
      <c r="F425" s="52">
        <f t="shared" si="46"/>
        <v>6357.631308409241</v>
      </c>
      <c r="G425" s="52">
        <f t="shared" si="47"/>
        <v>922.2552739859572</v>
      </c>
      <c r="H425" s="52">
        <f t="shared" si="42"/>
        <v>24.44509238083353</v>
      </c>
      <c r="I425" s="53">
        <f t="shared" si="49"/>
        <v>897.8101816051236</v>
      </c>
    </row>
    <row r="426" spans="1:9" ht="15">
      <c r="A426" s="18">
        <f t="shared" si="44"/>
        <v>4.614</v>
      </c>
      <c r="B426" s="19"/>
      <c r="C426" s="20">
        <f t="shared" si="48"/>
        <v>0</v>
      </c>
      <c r="D426" s="26">
        <v>414</v>
      </c>
      <c r="E426" s="27">
        <f t="shared" si="45"/>
        <v>6</v>
      </c>
      <c r="F426" s="52">
        <f t="shared" si="46"/>
        <v>5459.821126804117</v>
      </c>
      <c r="G426" s="52">
        <f t="shared" si="47"/>
        <v>922.2552739859609</v>
      </c>
      <c r="H426" s="52">
        <f t="shared" si="42"/>
        <v>20.993012232561828</v>
      </c>
      <c r="I426" s="53">
        <f t="shared" si="49"/>
        <v>901.2622617533991</v>
      </c>
    </row>
    <row r="427" spans="1:9" ht="15">
      <c r="A427" s="18">
        <f t="shared" si="44"/>
        <v>4.614</v>
      </c>
      <c r="B427" s="19"/>
      <c r="C427" s="20">
        <f t="shared" si="48"/>
        <v>0</v>
      </c>
      <c r="D427" s="26">
        <v>415</v>
      </c>
      <c r="E427" s="27">
        <f t="shared" si="45"/>
        <v>5</v>
      </c>
      <c r="F427" s="52">
        <f t="shared" si="46"/>
        <v>4558.558865050718</v>
      </c>
      <c r="G427" s="52">
        <f t="shared" si="47"/>
        <v>922.2552739859692</v>
      </c>
      <c r="H427" s="52">
        <f t="shared" si="42"/>
        <v>17.52765883612001</v>
      </c>
      <c r="I427" s="53">
        <f t="shared" si="49"/>
        <v>904.7276151498492</v>
      </c>
    </row>
    <row r="428" spans="1:9" ht="15">
      <c r="A428" s="18">
        <f t="shared" si="44"/>
        <v>4.614</v>
      </c>
      <c r="B428" s="19"/>
      <c r="C428" s="20">
        <f t="shared" si="48"/>
        <v>0</v>
      </c>
      <c r="D428" s="26">
        <v>416</v>
      </c>
      <c r="E428" s="27">
        <f t="shared" si="45"/>
        <v>4</v>
      </c>
      <c r="F428" s="52">
        <f t="shared" si="46"/>
        <v>3653.831249900869</v>
      </c>
      <c r="G428" s="52">
        <f t="shared" si="47"/>
        <v>922.255273985972</v>
      </c>
      <c r="H428" s="52">
        <f t="shared" si="42"/>
        <v>14.04898115586884</v>
      </c>
      <c r="I428" s="53">
        <f t="shared" si="49"/>
        <v>908.2062928301032</v>
      </c>
    </row>
    <row r="429" spans="1:9" ht="15">
      <c r="A429" s="18">
        <f t="shared" si="44"/>
        <v>4.614</v>
      </c>
      <c r="B429" s="19"/>
      <c r="C429" s="20">
        <f t="shared" si="48"/>
        <v>0</v>
      </c>
      <c r="D429" s="26">
        <v>417</v>
      </c>
      <c r="E429" s="27">
        <f t="shared" si="45"/>
        <v>3</v>
      </c>
      <c r="F429" s="52">
        <f t="shared" si="46"/>
        <v>2745.624957070766</v>
      </c>
      <c r="G429" s="52">
        <f t="shared" si="47"/>
        <v>922.2552739859849</v>
      </c>
      <c r="H429" s="52">
        <f t="shared" si="42"/>
        <v>10.556927959937095</v>
      </c>
      <c r="I429" s="53">
        <f t="shared" si="49"/>
        <v>911.6983460260478</v>
      </c>
    </row>
    <row r="430" spans="1:9" ht="15">
      <c r="A430" s="18">
        <f t="shared" si="44"/>
        <v>4.614</v>
      </c>
      <c r="B430" s="19"/>
      <c r="C430" s="20">
        <f t="shared" si="48"/>
        <v>0</v>
      </c>
      <c r="D430" s="26">
        <v>418</v>
      </c>
      <c r="E430" s="27">
        <f t="shared" si="45"/>
        <v>2</v>
      </c>
      <c r="F430" s="52">
        <f t="shared" si="46"/>
        <v>1833.9266110447181</v>
      </c>
      <c r="G430" s="52">
        <f t="shared" si="47"/>
        <v>922.2552739859985</v>
      </c>
      <c r="H430" s="52">
        <f t="shared" si="42"/>
        <v>7.05144781946694</v>
      </c>
      <c r="I430" s="53">
        <f t="shared" si="49"/>
        <v>915.2038261665316</v>
      </c>
    </row>
    <row r="431" spans="1:9" ht="15">
      <c r="A431" s="18">
        <f t="shared" si="44"/>
        <v>4.614</v>
      </c>
      <c r="B431" s="19"/>
      <c r="C431" s="20">
        <f t="shared" si="48"/>
        <v>0</v>
      </c>
      <c r="D431" s="26">
        <v>419</v>
      </c>
      <c r="E431" s="27">
        <f t="shared" si="45"/>
        <v>1</v>
      </c>
      <c r="F431" s="52">
        <f t="shared" si="46"/>
        <v>918.7227848781865</v>
      </c>
      <c r="G431" s="52">
        <f t="shared" si="47"/>
        <v>922.2552739860197</v>
      </c>
      <c r="H431" s="52">
        <f t="shared" si="42"/>
        <v>3.532489107856627</v>
      </c>
      <c r="I431" s="53">
        <f t="shared" si="49"/>
        <v>918.7227848781631</v>
      </c>
    </row>
    <row r="432" spans="1:9" ht="15.75" thickBot="1">
      <c r="A432" s="22">
        <f t="shared" si="44"/>
        <v>4.614</v>
      </c>
      <c r="B432" s="23"/>
      <c r="C432" s="24">
        <f t="shared" si="48"/>
        <v>0</v>
      </c>
      <c r="D432" s="28">
        <v>420</v>
      </c>
      <c r="E432" s="29">
        <f t="shared" si="45"/>
        <v>0</v>
      </c>
      <c r="F432" s="54">
        <f t="shared" si="46"/>
        <v>0</v>
      </c>
      <c r="G432" s="54" t="e">
        <f t="shared" si="47"/>
        <v>#DIV/0!</v>
      </c>
      <c r="H432" s="54">
        <f t="shared" si="42"/>
        <v>0</v>
      </c>
      <c r="I432" s="55">
        <f t="shared" si="49"/>
        <v>0</v>
      </c>
    </row>
    <row r="433" ht="15.75" thickTop="1"/>
  </sheetData>
  <printOptions/>
  <pageMargins left="0.5" right="0.55" top="0.5" bottom="0.55" header="0" footer="0"/>
  <pageSetup orientation="landscape" paperSize="9" r:id="rId3"/>
  <headerFooter alignWithMargins="0">
    <oddFooter>&amp;C&amp;Rpág.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Carlos</cp:lastModifiedBy>
  <cp:lastPrinted>2007-01-14T09:13:34Z</cp:lastPrinted>
  <dcterms:created xsi:type="dcterms:W3CDTF">2002-10-18T04:51:57Z</dcterms:created>
  <dcterms:modified xsi:type="dcterms:W3CDTF">2007-01-17T20:22:04Z</dcterms:modified>
  <cp:category/>
  <cp:version/>
  <cp:contentType/>
  <cp:contentStatus/>
</cp:coreProperties>
</file>