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735" windowWidth="10215" windowHeight="8700" activeTab="0"/>
  </bookViews>
  <sheets>
    <sheet name="CUADRO DE AMORTIZACION" sheetId="1" r:id="rId1"/>
    <sheet name="ECONOMIA EXCEL" sheetId="2" r:id="rId2"/>
    <sheet name="Hoja1" sheetId="3" r:id="rId3"/>
  </sheets>
  <definedNames>
    <definedName name="_xlnm.Print_Area" localSheetId="0">'CUADRO DE AMORTIZACION'!$B:$I</definedName>
  </definedNames>
  <calcPr fullCalcOnLoad="1"/>
</workbook>
</file>

<file path=xl/sharedStrings.xml><?xml version="1.0" encoding="utf-8"?>
<sst xmlns="http://schemas.openxmlformats.org/spreadsheetml/2006/main" count="37" uniqueCount="35">
  <si>
    <t>comisión de apertura</t>
  </si>
  <si>
    <t>importe</t>
  </si>
  <si>
    <t xml:space="preserve"> </t>
  </si>
  <si>
    <t>años</t>
  </si>
  <si>
    <t>interés nominal</t>
  </si>
  <si>
    <t>coste efectivo</t>
  </si>
  <si>
    <t>tipo amortización</t>
  </si>
  <si>
    <t>intereses</t>
  </si>
  <si>
    <t>amortización</t>
  </si>
  <si>
    <t>amortizado</t>
  </si>
  <si>
    <t>pendiente</t>
  </si>
  <si>
    <t>periodo de pago</t>
  </si>
  <si>
    <t>PAGOS TOTALES</t>
  </si>
  <si>
    <t>PRINCIPAL</t>
  </si>
  <si>
    <t>INTERESES</t>
  </si>
  <si>
    <t>TOTAL</t>
  </si>
  <si>
    <t>www.economia-excel.com</t>
  </si>
  <si>
    <t>cuota</t>
  </si>
  <si>
    <t>© www.economia-excel.com y economia-excel.blogspot.com</t>
  </si>
  <si>
    <t>La citada Web tiene como objetivo la publicación y distribución de herramientas Excel, aplicadas a la Economía, la Formación y la Gestión de Empresas</t>
  </si>
  <si>
    <t>Se autoriza la distribución del presente Libro Excel, a través de correo electrónico, redes sociales, etc. siempre que no se altere su estructura ni contenido.</t>
  </si>
  <si>
    <t>No se responsabiliza de los resultados obtenidos por la utilización de la presente aplicación en cualquier ámbito que se utilice (académicos, profesionales, empresarial, personal, etc.)</t>
  </si>
  <si>
    <t>La presente publicación no contiene datos de carácter personal.</t>
  </si>
  <si>
    <t>Microsoft y Microsoft Excel son marcas registradas por Microsoft Corporation.</t>
  </si>
  <si>
    <r>
      <t xml:space="preserve">El </t>
    </r>
    <r>
      <rPr>
        <b/>
        <sz val="10"/>
        <rFont val="Arial"/>
        <family val="2"/>
      </rPr>
      <t>seguimiento y suscripciones</t>
    </r>
    <r>
      <rPr>
        <sz val="10"/>
        <rFont val="Arial"/>
        <family val="0"/>
      </rPr>
      <t xml:space="preserve"> a la Web se pueden realizar a través de:</t>
    </r>
  </si>
  <si>
    <t xml:space="preserve">Lector de noticias: </t>
  </si>
  <si>
    <t>http://economia-excel.blogspot.com/feeds/posts/default</t>
  </si>
  <si>
    <t>Correo electrónico:</t>
  </si>
  <si>
    <t>http://feedburner.google.com/fb/a/mailverify?uri=economia-excel&amp;loc=es_ES</t>
  </si>
  <si>
    <t>Facebook:</t>
  </si>
  <si>
    <t>http://www.facebook.com/economia.excel</t>
  </si>
  <si>
    <t>Twitter:</t>
  </si>
  <si>
    <t>http://twitter.com/economiaexcel</t>
  </si>
  <si>
    <t>COMISIÓN</t>
  </si>
  <si>
    <t>CUADRO DE AMORTIZACIÓN DE PRÉSTAMOS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</si>
</sst>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dd\-mm\-yy;@"/>
    <numFmt numFmtId="166" formatCode="#,##0.0000"/>
    <numFmt numFmtId="167" formatCode="0.000"/>
  </numFmts>
  <fonts count="56">
    <font>
      <sz val="10"/>
      <name val="Arial"/>
      <family val="0"/>
    </font>
    <font>
      <sz val="1"/>
      <name val="Geneva"/>
      <family val="0"/>
    </font>
    <font>
      <b/>
      <sz val="10"/>
      <name val="Geneva"/>
      <family val="0"/>
    </font>
    <font>
      <b/>
      <i/>
      <sz val="10"/>
      <name val="Geneva"/>
      <family val="0"/>
    </font>
    <font>
      <b/>
      <sz val="1"/>
      <name val="Geneva"/>
      <family val="0"/>
    </font>
    <font>
      <b/>
      <sz val="14"/>
      <color indexed="18"/>
      <name val="Geneva"/>
      <family val="0"/>
    </font>
    <font>
      <sz val="10"/>
      <color indexed="18"/>
      <name val="Arial"/>
      <family val="2"/>
    </font>
    <font>
      <sz val="8"/>
      <name val="Arial"/>
      <family val="2"/>
    </font>
    <font>
      <b/>
      <sz val="10"/>
      <color indexed="9"/>
      <name val="Geneva"/>
      <family val="0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9"/>
      <name val="Geneva"/>
      <family val="0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i/>
      <sz val="9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9"/>
      <name val="Geneva"/>
      <family val="0"/>
    </font>
    <font>
      <sz val="9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9"/>
      </top>
      <bottom style="medium">
        <color indexed="8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9"/>
      </left>
      <right>
        <color indexed="63"/>
      </right>
      <top style="medium">
        <color indexed="9"/>
      </top>
      <bottom style="medium"/>
    </border>
    <border>
      <left>
        <color indexed="63"/>
      </left>
      <right>
        <color indexed="63"/>
      </right>
      <top style="medium">
        <color indexed="9"/>
      </top>
      <bottom style="medium"/>
    </border>
    <border>
      <left>
        <color indexed="63"/>
      </left>
      <right style="medium"/>
      <top style="medium">
        <color indexed="9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10" fontId="2" fillId="33" borderId="11" xfId="0" applyNumberFormat="1" applyFont="1" applyFill="1" applyBorder="1" applyAlignment="1" applyProtection="1">
      <alignment horizontal="right" indent="1"/>
      <protection/>
    </xf>
    <xf numFmtId="0" fontId="1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165" fontId="1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3" fontId="9" fillId="33" borderId="0" xfId="45" applyNumberFormat="1" applyFill="1" applyAlignment="1" applyProtection="1">
      <alignment horizontal="center"/>
      <protection/>
    </xf>
    <xf numFmtId="3" fontId="0" fillId="33" borderId="0" xfId="0" applyNumberFormat="1" applyFill="1" applyAlignment="1">
      <alignment horizontal="center"/>
    </xf>
    <xf numFmtId="3" fontId="14" fillId="33" borderId="0" xfId="45" applyNumberFormat="1" applyFont="1" applyFill="1" applyAlignment="1" applyProtection="1">
      <alignment horizontal="center"/>
      <protection/>
    </xf>
    <xf numFmtId="3" fontId="2" fillId="33" borderId="12" xfId="0" applyNumberFormat="1" applyFont="1" applyFill="1" applyBorder="1" applyAlignment="1" applyProtection="1">
      <alignment horizontal="right" indent="1"/>
      <protection locked="0"/>
    </xf>
    <xf numFmtId="10" fontId="2" fillId="33" borderId="12" xfId="54" applyNumberFormat="1" applyFont="1" applyFill="1" applyBorder="1" applyAlignment="1" applyProtection="1">
      <alignment horizontal="right" indent="1"/>
      <protection locked="0"/>
    </xf>
    <xf numFmtId="0" fontId="11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9" fillId="33" borderId="0" xfId="45" applyFill="1" applyAlignment="1" applyProtection="1">
      <alignment/>
      <protection/>
    </xf>
    <xf numFmtId="9" fontId="0" fillId="33" borderId="0" xfId="0" applyNumberFormat="1" applyFill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4" fontId="7" fillId="33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horizontal="right" indent="1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3" fontId="0" fillId="34" borderId="15" xfId="0" applyNumberFormat="1" applyFill="1" applyBorder="1" applyAlignment="1">
      <alignment horizontal="center"/>
    </xf>
    <xf numFmtId="3" fontId="0" fillId="34" borderId="16" xfId="0" applyNumberForma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3" fontId="6" fillId="34" borderId="0" xfId="0" applyNumberFormat="1" applyFont="1" applyFill="1" applyBorder="1" applyAlignment="1">
      <alignment horizontal="center"/>
    </xf>
    <xf numFmtId="3" fontId="0" fillId="34" borderId="18" xfId="0" applyNumberForma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3" fontId="2" fillId="34" borderId="0" xfId="0" applyNumberFormat="1" applyFont="1" applyFill="1" applyBorder="1" applyAlignment="1" applyProtection="1">
      <alignment horizontal="right" indent="1"/>
      <protection/>
    </xf>
    <xf numFmtId="3" fontId="0" fillId="34" borderId="0" xfId="0" applyNumberFormat="1" applyFill="1" applyBorder="1" applyAlignment="1">
      <alignment horizontal="center"/>
    </xf>
    <xf numFmtId="0" fontId="18" fillId="34" borderId="0" xfId="0" applyFont="1" applyFill="1" applyBorder="1" applyAlignment="1">
      <alignment/>
    </xf>
    <xf numFmtId="4" fontId="17" fillId="34" borderId="18" xfId="0" applyNumberFormat="1" applyFont="1" applyFill="1" applyBorder="1" applyAlignment="1">
      <alignment horizontal="right" indent="2"/>
    </xf>
    <xf numFmtId="3" fontId="19" fillId="34" borderId="0" xfId="0" applyNumberFormat="1" applyFont="1" applyFill="1" applyBorder="1" applyAlignment="1">
      <alignment horizontal="center"/>
    </xf>
    <xf numFmtId="4" fontId="18" fillId="34" borderId="18" xfId="0" applyNumberFormat="1" applyFont="1" applyFill="1" applyBorder="1" applyAlignment="1">
      <alignment horizontal="right" indent="2"/>
    </xf>
    <xf numFmtId="2" fontId="2" fillId="34" borderId="19" xfId="0" applyNumberFormat="1" applyFont="1" applyFill="1" applyBorder="1" applyAlignment="1" applyProtection="1">
      <alignment horizontal="right" indent="1"/>
      <protection locked="0"/>
    </xf>
    <xf numFmtId="0" fontId="18" fillId="34" borderId="13" xfId="0" applyFont="1" applyFill="1" applyBorder="1" applyAlignment="1">
      <alignment/>
    </xf>
    <xf numFmtId="4" fontId="17" fillId="34" borderId="20" xfId="0" applyNumberFormat="1" applyFont="1" applyFill="1" applyBorder="1" applyAlignment="1">
      <alignment horizontal="right" indent="2"/>
    </xf>
    <xf numFmtId="0" fontId="11" fillId="34" borderId="0" xfId="0" applyFont="1" applyFill="1" applyBorder="1" applyAlignment="1">
      <alignment horizontal="left"/>
    </xf>
    <xf numFmtId="0" fontId="20" fillId="34" borderId="13" xfId="0" applyFont="1" applyFill="1" applyBorder="1" applyAlignment="1">
      <alignment/>
    </xf>
    <xf numFmtId="4" fontId="11" fillId="34" borderId="20" xfId="0" applyNumberFormat="1" applyFont="1" applyFill="1" applyBorder="1" applyAlignment="1">
      <alignment horizontal="right" indent="2"/>
    </xf>
    <xf numFmtId="0" fontId="2" fillId="34" borderId="0" xfId="0" applyFont="1" applyFill="1" applyBorder="1" applyAlignment="1">
      <alignment horizontal="left"/>
    </xf>
    <xf numFmtId="3" fontId="8" fillId="34" borderId="0" xfId="0" applyNumberFormat="1" applyFont="1" applyFill="1" applyBorder="1" applyAlignment="1">
      <alignment horizontal="center"/>
    </xf>
    <xf numFmtId="3" fontId="3" fillId="34" borderId="18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2" fillId="34" borderId="13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0" fontId="13" fillId="34" borderId="13" xfId="0" applyFont="1" applyFill="1" applyBorder="1" applyAlignment="1">
      <alignment horizontal="left"/>
    </xf>
    <xf numFmtId="3" fontId="0" fillId="34" borderId="20" xfId="0" applyNumberFormat="1" applyFill="1" applyBorder="1" applyAlignment="1">
      <alignment horizontal="center"/>
    </xf>
    <xf numFmtId="3" fontId="2" fillId="35" borderId="12" xfId="0" applyNumberFormat="1" applyFont="1" applyFill="1" applyBorder="1" applyAlignment="1" applyProtection="1">
      <alignment horizontal="right" indent="1"/>
      <protection locked="0"/>
    </xf>
    <xf numFmtId="0" fontId="2" fillId="0" borderId="19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 indent="1"/>
    </xf>
    <xf numFmtId="4" fontId="7" fillId="0" borderId="18" xfId="0" applyNumberFormat="1" applyFont="1" applyFill="1" applyBorder="1" applyAlignment="1">
      <alignment horizontal="right" indent="1"/>
    </xf>
    <xf numFmtId="2" fontId="7" fillId="0" borderId="0" xfId="0" applyNumberFormat="1" applyFont="1" applyFill="1" applyBorder="1" applyAlignment="1">
      <alignment horizontal="right" indent="1"/>
    </xf>
    <xf numFmtId="0" fontId="2" fillId="0" borderId="21" xfId="0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right" indent="1"/>
    </xf>
    <xf numFmtId="2" fontId="7" fillId="0" borderId="13" xfId="0" applyNumberFormat="1" applyFont="1" applyFill="1" applyBorder="1" applyAlignment="1">
      <alignment horizontal="right" indent="1"/>
    </xf>
    <xf numFmtId="4" fontId="7" fillId="0" borderId="20" xfId="0" applyNumberFormat="1" applyFont="1" applyFill="1" applyBorder="1" applyAlignment="1">
      <alignment horizontal="right" indent="1"/>
    </xf>
    <xf numFmtId="0" fontId="0" fillId="36" borderId="0" xfId="0" applyFill="1" applyAlignment="1">
      <alignment/>
    </xf>
    <xf numFmtId="0" fontId="0" fillId="36" borderId="0" xfId="0" applyFill="1" applyAlignment="1">
      <alignment horizontal="left"/>
    </xf>
    <xf numFmtId="0" fontId="0" fillId="0" borderId="0" xfId="0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5" fillId="34" borderId="18" xfId="0" applyFont="1" applyFill="1" applyBorder="1" applyAlignment="1">
      <alignment horizontal="center"/>
    </xf>
    <xf numFmtId="0" fontId="21" fillId="37" borderId="22" xfId="0" applyFont="1" applyFill="1" applyBorder="1" applyAlignment="1">
      <alignment horizontal="center" vertical="center"/>
    </xf>
    <xf numFmtId="0" fontId="22" fillId="37" borderId="23" xfId="0" applyFont="1" applyFill="1" applyBorder="1" applyAlignment="1">
      <alignment horizontal="center" vertical="center"/>
    </xf>
    <xf numFmtId="0" fontId="22" fillId="37" borderId="24" xfId="0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0" fontId="15" fillId="36" borderId="0" xfId="0" applyFont="1" applyFill="1" applyAlignment="1">
      <alignment horizontal="center"/>
    </xf>
    <xf numFmtId="0" fontId="13" fillId="36" borderId="0" xfId="0" applyFont="1" applyFill="1" applyAlignment="1">
      <alignment horizontal="center"/>
    </xf>
    <xf numFmtId="0" fontId="23" fillId="36" borderId="0" xfId="45" applyFont="1" applyFill="1" applyAlignment="1" applyProtection="1">
      <alignment horizontal="center"/>
      <protection/>
    </xf>
    <xf numFmtId="0" fontId="0" fillId="38" borderId="0" xfId="0" applyFill="1" applyAlignment="1">
      <alignment horizontal="left" vertical="center" wrapText="1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2</xdr:row>
      <xdr:rowOff>9525</xdr:rowOff>
    </xdr:from>
    <xdr:to>
      <xdr:col>2</xdr:col>
      <xdr:colOff>514350</xdr:colOff>
      <xdr:row>3</xdr:row>
      <xdr:rowOff>95250</xdr:rowOff>
    </xdr:to>
    <xdr:pic>
      <xdr:nvPicPr>
        <xdr:cNvPr id="1" name="Picture 1941" descr="economia-excel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2777" t="2777" b="5554"/>
        <a:stretch>
          <a:fillRect/>
        </a:stretch>
      </xdr:blipFill>
      <xdr:spPr>
        <a:xfrm>
          <a:off x="428625" y="333375"/>
          <a:ext cx="333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1</xdr:row>
      <xdr:rowOff>19050</xdr:rowOff>
    </xdr:from>
    <xdr:to>
      <xdr:col>15</xdr:col>
      <xdr:colOff>228600</xdr:colOff>
      <xdr:row>4</xdr:row>
      <xdr:rowOff>0</xdr:rowOff>
    </xdr:to>
    <xdr:sp>
      <xdr:nvSpPr>
        <xdr:cNvPr id="2" name="Text Box 1950"/>
        <xdr:cNvSpPr txBox="1">
          <a:spLocks noChangeArrowheads="1"/>
        </xdr:cNvSpPr>
      </xdr:nvSpPr>
      <xdr:spPr>
        <a:xfrm>
          <a:off x="6372225" y="180975"/>
          <a:ext cx="17430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imprimir el cuadro en el menú de impresión, seleccionar sólo las páginas con datos,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</xdr:row>
      <xdr:rowOff>19050</xdr:rowOff>
    </xdr:from>
    <xdr:to>
      <xdr:col>7</xdr:col>
      <xdr:colOff>161925</xdr:colOff>
      <xdr:row>26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466725" y="180975"/>
          <a:ext cx="4267200" cy="50958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mia-excel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conomia-excel.blogspot.com/" TargetMode="External" /><Relationship Id="rId2" Type="http://schemas.openxmlformats.org/officeDocument/2006/relationships/hyperlink" Target="http://economia-excel.blogspot.com/feeds/posts/default" TargetMode="External" /><Relationship Id="rId3" Type="http://schemas.openxmlformats.org/officeDocument/2006/relationships/hyperlink" Target="http://feedburner.google.com/fb/a/mailverify?uri=economia-excel&amp;loc=es_ES" TargetMode="External" /><Relationship Id="rId4" Type="http://schemas.openxmlformats.org/officeDocument/2006/relationships/hyperlink" Target="http://www.facebook.com/economia.excel" TargetMode="External" /><Relationship Id="rId5" Type="http://schemas.openxmlformats.org/officeDocument/2006/relationships/hyperlink" Target="http://twitter.com/economiaexcel" TargetMode="External" /><Relationship Id="rId6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7"/>
  <sheetViews>
    <sheetView showRowColHeaders="0" tabSelected="1" zoomScalePageLayoutView="0" workbookViewId="0" topLeftCell="A1">
      <selection activeCell="E6" sqref="E6"/>
    </sheetView>
  </sheetViews>
  <sheetFormatPr defaultColWidth="9.140625" defaultRowHeight="12.75"/>
  <cols>
    <col min="1" max="1" width="0.2890625" style="5" customWidth="1"/>
    <col min="2" max="2" width="3.421875" style="6" customWidth="1"/>
    <col min="3" max="3" width="12.28125" style="1" customWidth="1"/>
    <col min="4" max="4" width="15.28125" style="1" customWidth="1"/>
    <col min="5" max="5" width="16.28125" style="1" customWidth="1"/>
    <col min="6" max="6" width="14.421875" style="10" customWidth="1"/>
    <col min="7" max="7" width="16.57421875" style="10" customWidth="1"/>
    <col min="8" max="8" width="13.8515625" style="10" customWidth="1"/>
    <col min="9" max="9" width="2.8515625" style="6" customWidth="1"/>
    <col min="10" max="10" width="18.8515625" style="10" hidden="1" customWidth="1"/>
    <col min="11" max="11" width="0.42578125" style="1" hidden="1" customWidth="1"/>
    <col min="12" max="13" width="11.421875" style="1" hidden="1" customWidth="1"/>
    <col min="14" max="14" width="13.8515625" style="1" customWidth="1"/>
    <col min="15" max="16384" width="9.140625" style="1" customWidth="1"/>
  </cols>
  <sheetData>
    <row r="1" spans="3:13" ht="12.75">
      <c r="C1" s="6"/>
      <c r="D1" s="6"/>
      <c r="E1" s="6"/>
      <c r="F1" s="2"/>
      <c r="G1" s="2"/>
      <c r="H1" s="2"/>
      <c r="J1" s="7">
        <v>39010</v>
      </c>
      <c r="L1" s="8">
        <v>1</v>
      </c>
      <c r="M1" s="8">
        <v>1</v>
      </c>
    </row>
    <row r="2" spans="3:13" ht="12.75" customHeight="1" thickBot="1">
      <c r="C2" s="24"/>
      <c r="D2" s="25"/>
      <c r="E2" s="25"/>
      <c r="F2" s="26"/>
      <c r="G2" s="26"/>
      <c r="H2" s="27"/>
      <c r="J2" s="9"/>
      <c r="L2" s="8">
        <v>2</v>
      </c>
      <c r="M2" s="8">
        <v>2</v>
      </c>
    </row>
    <row r="3" spans="3:14" ht="18.75" customHeight="1" thickBot="1">
      <c r="C3" s="28"/>
      <c r="D3" s="77" t="s">
        <v>34</v>
      </c>
      <c r="E3" s="78"/>
      <c r="F3" s="78"/>
      <c r="G3" s="79"/>
      <c r="H3" s="30"/>
      <c r="L3" s="8">
        <v>3</v>
      </c>
      <c r="M3" s="8">
        <v>3</v>
      </c>
      <c r="N3" s="11"/>
    </row>
    <row r="4" spans="3:12" ht="12.75">
      <c r="C4" s="31"/>
      <c r="D4" s="29"/>
      <c r="E4" s="32"/>
      <c r="F4" s="33"/>
      <c r="G4" s="33"/>
      <c r="H4" s="34"/>
      <c r="L4" s="8">
        <v>4</v>
      </c>
    </row>
    <row r="5" spans="3:12" ht="12.75">
      <c r="C5" s="31"/>
      <c r="D5" s="35" t="s">
        <v>1</v>
      </c>
      <c r="E5" s="12">
        <v>100000</v>
      </c>
      <c r="F5" s="33"/>
      <c r="G5" s="75" t="s">
        <v>12</v>
      </c>
      <c r="H5" s="76"/>
      <c r="L5" s="8">
        <v>12</v>
      </c>
    </row>
    <row r="6" spans="3:12" ht="3.75" customHeight="1">
      <c r="C6" s="31"/>
      <c r="D6" s="35"/>
      <c r="E6" s="36"/>
      <c r="F6" s="33"/>
      <c r="G6" s="33"/>
      <c r="H6" s="34"/>
      <c r="L6" s="8"/>
    </row>
    <row r="7" spans="3:12" ht="12.75">
      <c r="C7" s="31"/>
      <c r="D7" s="35" t="s">
        <v>3</v>
      </c>
      <c r="E7" s="12">
        <v>20</v>
      </c>
      <c r="F7" s="37"/>
      <c r="G7" s="38" t="s">
        <v>13</v>
      </c>
      <c r="H7" s="39">
        <f>E5</f>
        <v>100000</v>
      </c>
      <c r="L7" s="8"/>
    </row>
    <row r="8" spans="3:12" ht="3.75" customHeight="1">
      <c r="C8" s="31"/>
      <c r="D8" s="35"/>
      <c r="E8" s="36"/>
      <c r="F8" s="33"/>
      <c r="G8" s="40"/>
      <c r="H8" s="41"/>
      <c r="L8" s="8"/>
    </row>
    <row r="9" spans="3:8" ht="12.75">
      <c r="C9" s="31"/>
      <c r="D9" s="35" t="s">
        <v>0</v>
      </c>
      <c r="E9" s="13">
        <v>0</v>
      </c>
      <c r="F9" s="37"/>
      <c r="G9" s="38" t="s">
        <v>14</v>
      </c>
      <c r="H9" s="41">
        <f>SUM(E26:E506)</f>
        <v>7718.617967419031</v>
      </c>
    </row>
    <row r="10" spans="3:8" ht="12.75" hidden="1">
      <c r="C10" s="31"/>
      <c r="D10" s="35" t="s">
        <v>1</v>
      </c>
      <c r="E10" s="42">
        <f>E5</f>
        <v>100000</v>
      </c>
      <c r="F10" s="37" t="s">
        <v>2</v>
      </c>
      <c r="G10" s="38"/>
      <c r="H10" s="41"/>
    </row>
    <row r="11" spans="3:8" ht="12.75" hidden="1">
      <c r="C11" s="31"/>
      <c r="D11" s="35" t="s">
        <v>3</v>
      </c>
      <c r="E11" s="42">
        <f>E7</f>
        <v>20</v>
      </c>
      <c r="F11" s="37"/>
      <c r="G11" s="38"/>
      <c r="H11" s="41"/>
    </row>
    <row r="12" spans="3:12" ht="3.75" customHeight="1">
      <c r="C12" s="31"/>
      <c r="D12" s="35"/>
      <c r="E12" s="36"/>
      <c r="F12" s="33"/>
      <c r="G12" s="40"/>
      <c r="H12" s="41"/>
      <c r="L12" s="8"/>
    </row>
    <row r="13" spans="3:8" ht="12.75">
      <c r="C13" s="31"/>
      <c r="D13" s="35" t="s">
        <v>4</v>
      </c>
      <c r="E13" s="13">
        <v>0.0075</v>
      </c>
      <c r="F13" s="37"/>
      <c r="G13" s="43" t="s">
        <v>33</v>
      </c>
      <c r="H13" s="44">
        <f>E5*E9</f>
        <v>0</v>
      </c>
    </row>
    <row r="14" spans="3:12" ht="3.75" customHeight="1">
      <c r="C14" s="31"/>
      <c r="D14" s="35"/>
      <c r="E14" s="36"/>
      <c r="F14" s="33"/>
      <c r="G14" s="40"/>
      <c r="H14" s="41"/>
      <c r="L14" s="8"/>
    </row>
    <row r="15" spans="3:8" ht="12.75">
      <c r="C15" s="31"/>
      <c r="D15" s="35" t="s">
        <v>11</v>
      </c>
      <c r="E15" s="12">
        <v>12</v>
      </c>
      <c r="F15" s="45"/>
      <c r="G15" s="46" t="s">
        <v>15</v>
      </c>
      <c r="H15" s="47">
        <f>H7+H9+H13</f>
        <v>107718.61796741904</v>
      </c>
    </row>
    <row r="16" spans="3:12" ht="3.75" customHeight="1">
      <c r="C16" s="31"/>
      <c r="D16" s="35"/>
      <c r="E16" s="36"/>
      <c r="F16" s="33"/>
      <c r="G16" s="33"/>
      <c r="H16" s="34"/>
      <c r="L16" s="8"/>
    </row>
    <row r="17" spans="3:8" ht="12.75">
      <c r="C17" s="31"/>
      <c r="D17" s="35" t="s">
        <v>6</v>
      </c>
      <c r="E17" s="59">
        <v>1</v>
      </c>
      <c r="F17" s="48"/>
      <c r="G17" s="49"/>
      <c r="H17" s="50"/>
    </row>
    <row r="18" spans="3:8" ht="12.75" customHeight="1">
      <c r="C18" s="31"/>
      <c r="D18" s="35" t="str">
        <f>IF(E17=1,"francés",IF(E17=2,"cuotas constantes",IF(E17=3,"americano","¿Qué has puesto?")))</f>
        <v>francés</v>
      </c>
      <c r="E18" s="51"/>
      <c r="F18" s="37"/>
      <c r="G18" s="52"/>
      <c r="H18" s="50"/>
    </row>
    <row r="19" spans="3:8" ht="15.75" customHeight="1">
      <c r="C19" s="53"/>
      <c r="D19" s="54"/>
      <c r="E19" s="55"/>
      <c r="F19" s="56"/>
      <c r="G19" s="57"/>
      <c r="H19" s="58"/>
    </row>
    <row r="20" spans="3:8" ht="12.75" hidden="1">
      <c r="C20" s="6"/>
      <c r="D20" s="6"/>
      <c r="E20" s="6"/>
      <c r="F20" s="6"/>
      <c r="G20" s="6"/>
      <c r="H20" s="6"/>
    </row>
    <row r="21" spans="3:6" ht="6.75" customHeight="1" thickBot="1">
      <c r="C21" s="14"/>
      <c r="D21" s="15"/>
      <c r="E21" s="10"/>
      <c r="F21" s="1"/>
    </row>
    <row r="22" spans="3:11" ht="13.5" thickBot="1">
      <c r="C22" s="6"/>
      <c r="D22" s="3" t="s">
        <v>5</v>
      </c>
      <c r="E22" s="4">
        <f>-1+(1+IRR($K$25:$K$506,$E$13/$E$15))^$E$15</f>
        <v>0.007525835036536144</v>
      </c>
      <c r="F22" s="6"/>
      <c r="G22" s="16" t="s">
        <v>16</v>
      </c>
      <c r="H22" s="6"/>
      <c r="K22" s="17"/>
    </row>
    <row r="23" spans="3:10" ht="6.75" customHeight="1">
      <c r="C23" s="18"/>
      <c r="D23" s="15"/>
      <c r="E23" s="10"/>
      <c r="F23" s="1"/>
      <c r="J23" s="19"/>
    </row>
    <row r="24" spans="1:10" s="21" customFormat="1" ht="12.75">
      <c r="A24" s="20"/>
      <c r="B24" s="6"/>
      <c r="C24" s="60" t="str">
        <f>IF(E15=1,"años",IF(E15=2,"semestre",IF(E15=3,"cuatrim.",IF(E15=4,"trimestre",IF(E15=12,"meses","¿Qué has puesto?")))))</f>
        <v>meses</v>
      </c>
      <c r="D24" s="61" t="s">
        <v>17</v>
      </c>
      <c r="E24" s="61" t="s">
        <v>7</v>
      </c>
      <c r="F24" s="61" t="s">
        <v>8</v>
      </c>
      <c r="G24" s="61" t="s">
        <v>9</v>
      </c>
      <c r="H24" s="61" t="s">
        <v>10</v>
      </c>
      <c r="I24" s="6"/>
      <c r="J24" s="19"/>
    </row>
    <row r="25" spans="1:11" ht="12.75">
      <c r="A25" s="5">
        <v>0</v>
      </c>
      <c r="C25" s="62">
        <f aca="true" t="shared" si="0" ref="C25:C88">IF(E$11*E$15&lt;A25,"",A25)</f>
        <v>0</v>
      </c>
      <c r="D25" s="63"/>
      <c r="E25" s="64"/>
      <c r="F25" s="64"/>
      <c r="G25" s="64"/>
      <c r="H25" s="65">
        <f>E10</f>
        <v>100000</v>
      </c>
      <c r="J25" s="19"/>
      <c r="K25" s="1">
        <f>-E10*(1-E9)</f>
        <v>-100000</v>
      </c>
    </row>
    <row r="26" spans="1:11" ht="12.75">
      <c r="A26" s="5">
        <v>1</v>
      </c>
      <c r="C26" s="62">
        <f t="shared" si="0"/>
        <v>1</v>
      </c>
      <c r="D26" s="63">
        <f aca="true" t="shared" si="1" ref="D26:D89">IF(C26&lt;&gt;"",IF(E$17=1,(H$25*E$13/E$15)/(1-(1+(E$13/E$15))^(-E$11*E$15)),IF(OR(E$17=2,E$17=3),E26+F26,"")),"")</f>
        <v>448.8275748642189</v>
      </c>
      <c r="E26" s="64">
        <f aca="true" t="shared" si="2" ref="E26:E89">IF(C26&lt;&gt;"",H25*E$13/E$15,"")</f>
        <v>62.5</v>
      </c>
      <c r="F26" s="66">
        <f aca="true" t="shared" si="3" ref="F26:F89">IF(C26&lt;&gt;"",IF(E$17=1,D26-E26,IF(E$17=2,H$25/(E$11*E$15),IF(E$17=3,IF(E$11*E$15=C26,H$25,0),""))),"")</f>
        <v>386.3275748642189</v>
      </c>
      <c r="G26" s="64">
        <f aca="true" t="shared" si="4" ref="G26:G89">IF(C26&lt;&gt;"",G25+F26,"")</f>
        <v>386.3275748642189</v>
      </c>
      <c r="H26" s="65">
        <f aca="true" t="shared" si="5" ref="H26:H89">IF(C26&lt;&gt;"",H25-F26,"")</f>
        <v>99613.67242513578</v>
      </c>
      <c r="J26" s="19"/>
      <c r="K26" s="10">
        <f aca="true" t="shared" si="6" ref="K26:K89">+D26</f>
        <v>448.8275748642189</v>
      </c>
    </row>
    <row r="27" spans="1:11" ht="12.75">
      <c r="A27" s="5">
        <v>2</v>
      </c>
      <c r="C27" s="62">
        <f t="shared" si="0"/>
        <v>2</v>
      </c>
      <c r="D27" s="63">
        <f t="shared" si="1"/>
        <v>448.8275748642189</v>
      </c>
      <c r="E27" s="64">
        <f t="shared" si="2"/>
        <v>62.25854526570986</v>
      </c>
      <c r="F27" s="66">
        <f t="shared" si="3"/>
        <v>386.569029598509</v>
      </c>
      <c r="G27" s="64">
        <f t="shared" si="4"/>
        <v>772.896604462728</v>
      </c>
      <c r="H27" s="65">
        <f t="shared" si="5"/>
        <v>99227.10339553727</v>
      </c>
      <c r="J27" s="19"/>
      <c r="K27" s="10">
        <f t="shared" si="6"/>
        <v>448.8275748642189</v>
      </c>
    </row>
    <row r="28" spans="1:11" ht="12.75">
      <c r="A28" s="5">
        <v>3</v>
      </c>
      <c r="C28" s="62">
        <f t="shared" si="0"/>
        <v>3</v>
      </c>
      <c r="D28" s="63">
        <f t="shared" si="1"/>
        <v>448.8275748642189</v>
      </c>
      <c r="E28" s="64">
        <f t="shared" si="2"/>
        <v>62.01693962221079</v>
      </c>
      <c r="F28" s="66">
        <f t="shared" si="3"/>
        <v>386.8106352420081</v>
      </c>
      <c r="G28" s="64">
        <f t="shared" si="4"/>
        <v>1159.7072397047361</v>
      </c>
      <c r="H28" s="65">
        <f t="shared" si="5"/>
        <v>98840.29276029525</v>
      </c>
      <c r="J28" s="19"/>
      <c r="K28" s="10">
        <f t="shared" si="6"/>
        <v>448.8275748642189</v>
      </c>
    </row>
    <row r="29" spans="1:11" ht="12.75">
      <c r="A29" s="5">
        <v>4</v>
      </c>
      <c r="C29" s="62">
        <f t="shared" si="0"/>
        <v>4</v>
      </c>
      <c r="D29" s="63">
        <f t="shared" si="1"/>
        <v>448.8275748642189</v>
      </c>
      <c r="E29" s="64">
        <f t="shared" si="2"/>
        <v>61.77518297518453</v>
      </c>
      <c r="F29" s="66">
        <f t="shared" si="3"/>
        <v>387.05239188903437</v>
      </c>
      <c r="G29" s="64">
        <f t="shared" si="4"/>
        <v>1546.7596315937706</v>
      </c>
      <c r="H29" s="65">
        <f t="shared" si="5"/>
        <v>98453.24036840622</v>
      </c>
      <c r="J29" s="19"/>
      <c r="K29" s="10">
        <f t="shared" si="6"/>
        <v>448.8275748642189</v>
      </c>
    </row>
    <row r="30" spans="1:11" ht="12.75">
      <c r="A30" s="5">
        <v>5</v>
      </c>
      <c r="C30" s="62">
        <f t="shared" si="0"/>
        <v>5</v>
      </c>
      <c r="D30" s="63">
        <f t="shared" si="1"/>
        <v>448.8275748642189</v>
      </c>
      <c r="E30" s="64">
        <f t="shared" si="2"/>
        <v>61.53327523025388</v>
      </c>
      <c r="F30" s="66">
        <f t="shared" si="3"/>
        <v>387.294299633965</v>
      </c>
      <c r="G30" s="64">
        <f t="shared" si="4"/>
        <v>1934.0539312277356</v>
      </c>
      <c r="H30" s="65">
        <f t="shared" si="5"/>
        <v>98065.94606877225</v>
      </c>
      <c r="J30" s="19"/>
      <c r="K30" s="10">
        <f t="shared" si="6"/>
        <v>448.8275748642189</v>
      </c>
    </row>
    <row r="31" spans="1:11" ht="12.75">
      <c r="A31" s="5">
        <v>6</v>
      </c>
      <c r="C31" s="62">
        <f t="shared" si="0"/>
        <v>6</v>
      </c>
      <c r="D31" s="63">
        <f t="shared" si="1"/>
        <v>448.8275748642189</v>
      </c>
      <c r="E31" s="64">
        <f t="shared" si="2"/>
        <v>61.291216292982654</v>
      </c>
      <c r="F31" s="66">
        <f t="shared" si="3"/>
        <v>387.53635857123624</v>
      </c>
      <c r="G31" s="64">
        <f t="shared" si="4"/>
        <v>2321.5902897989718</v>
      </c>
      <c r="H31" s="65">
        <f t="shared" si="5"/>
        <v>97678.40971020101</v>
      </c>
      <c r="J31" s="19"/>
      <c r="K31" s="10">
        <f t="shared" si="6"/>
        <v>448.8275748642189</v>
      </c>
    </row>
    <row r="32" spans="1:11" ht="12.75">
      <c r="A32" s="5">
        <v>7</v>
      </c>
      <c r="C32" s="62">
        <f t="shared" si="0"/>
        <v>7</v>
      </c>
      <c r="D32" s="63">
        <f t="shared" si="1"/>
        <v>448.8275748642189</v>
      </c>
      <c r="E32" s="64">
        <f t="shared" si="2"/>
        <v>61.04900606887563</v>
      </c>
      <c r="F32" s="66">
        <f t="shared" si="3"/>
        <v>387.7785687953433</v>
      </c>
      <c r="G32" s="64">
        <f t="shared" si="4"/>
        <v>2709.368858594315</v>
      </c>
      <c r="H32" s="65">
        <f t="shared" si="5"/>
        <v>97290.63114140567</v>
      </c>
      <c r="J32" s="19"/>
      <c r="K32" s="10">
        <f t="shared" si="6"/>
        <v>448.8275748642189</v>
      </c>
    </row>
    <row r="33" spans="1:11" ht="12.75">
      <c r="A33" s="5">
        <v>8</v>
      </c>
      <c r="C33" s="62">
        <f t="shared" si="0"/>
        <v>8</v>
      </c>
      <c r="D33" s="63">
        <f t="shared" si="1"/>
        <v>448.8275748642189</v>
      </c>
      <c r="E33" s="64">
        <f t="shared" si="2"/>
        <v>60.80664446337854</v>
      </c>
      <c r="F33" s="66">
        <f t="shared" si="3"/>
        <v>388.02093040084037</v>
      </c>
      <c r="G33" s="64">
        <f t="shared" si="4"/>
        <v>3097.3897889951554</v>
      </c>
      <c r="H33" s="65">
        <f t="shared" si="5"/>
        <v>96902.61021100482</v>
      </c>
      <c r="J33" s="19"/>
      <c r="K33" s="10">
        <f t="shared" si="6"/>
        <v>448.8275748642189</v>
      </c>
    </row>
    <row r="34" spans="1:11" ht="12.75">
      <c r="A34" s="5">
        <v>9</v>
      </c>
      <c r="C34" s="62">
        <f t="shared" si="0"/>
        <v>9</v>
      </c>
      <c r="D34" s="63">
        <f t="shared" si="1"/>
        <v>448.8275748642189</v>
      </c>
      <c r="E34" s="64">
        <f t="shared" si="2"/>
        <v>60.56413138187801</v>
      </c>
      <c r="F34" s="66">
        <f t="shared" si="3"/>
        <v>388.2634434823409</v>
      </c>
      <c r="G34" s="64">
        <f t="shared" si="4"/>
        <v>3485.653232477496</v>
      </c>
      <c r="H34" s="65">
        <f t="shared" si="5"/>
        <v>96514.34676752248</v>
      </c>
      <c r="J34" s="19"/>
      <c r="K34" s="10">
        <f t="shared" si="6"/>
        <v>448.8275748642189</v>
      </c>
    </row>
    <row r="35" spans="1:11" ht="12.75">
      <c r="A35" s="5">
        <v>10</v>
      </c>
      <c r="C35" s="62">
        <f t="shared" si="0"/>
        <v>10</v>
      </c>
      <c r="D35" s="63">
        <f t="shared" si="1"/>
        <v>448.8275748642189</v>
      </c>
      <c r="E35" s="64">
        <f t="shared" si="2"/>
        <v>60.32146672970155</v>
      </c>
      <c r="F35" s="66">
        <f t="shared" si="3"/>
        <v>388.5061081345173</v>
      </c>
      <c r="G35" s="64">
        <f t="shared" si="4"/>
        <v>3874.1593406120137</v>
      </c>
      <c r="H35" s="65">
        <f t="shared" si="5"/>
        <v>96125.84065938796</v>
      </c>
      <c r="J35" s="19"/>
      <c r="K35" s="10">
        <f t="shared" si="6"/>
        <v>448.8275748642189</v>
      </c>
    </row>
    <row r="36" spans="1:11" ht="12.75">
      <c r="A36" s="5">
        <v>11</v>
      </c>
      <c r="C36" s="62">
        <f t="shared" si="0"/>
        <v>11</v>
      </c>
      <c r="D36" s="63">
        <f t="shared" si="1"/>
        <v>448.8275748642189</v>
      </c>
      <c r="E36" s="64">
        <f t="shared" si="2"/>
        <v>60.078650412117476</v>
      </c>
      <c r="F36" s="66">
        <f t="shared" si="3"/>
        <v>388.7489244521014</v>
      </c>
      <c r="G36" s="64">
        <f t="shared" si="4"/>
        <v>4262.908265064115</v>
      </c>
      <c r="H36" s="65">
        <f t="shared" si="5"/>
        <v>95737.09173493586</v>
      </c>
      <c r="J36" s="19"/>
      <c r="K36" s="10">
        <f t="shared" si="6"/>
        <v>448.8275748642189</v>
      </c>
    </row>
    <row r="37" spans="1:11" ht="12.75">
      <c r="A37" s="5">
        <v>12</v>
      </c>
      <c r="C37" s="62">
        <f t="shared" si="0"/>
        <v>12</v>
      </c>
      <c r="D37" s="63">
        <f t="shared" si="1"/>
        <v>448.8275748642189</v>
      </c>
      <c r="E37" s="64">
        <f t="shared" si="2"/>
        <v>59.83568233433491</v>
      </c>
      <c r="F37" s="66">
        <f t="shared" si="3"/>
        <v>388.99189252988396</v>
      </c>
      <c r="G37" s="64">
        <f t="shared" si="4"/>
        <v>4651.900157593999</v>
      </c>
      <c r="H37" s="65">
        <f t="shared" si="5"/>
        <v>95348.09984240598</v>
      </c>
      <c r="J37" s="19"/>
      <c r="K37" s="10">
        <f t="shared" si="6"/>
        <v>448.8275748642189</v>
      </c>
    </row>
    <row r="38" spans="1:11" ht="12.75">
      <c r="A38" s="5">
        <v>13</v>
      </c>
      <c r="C38" s="62">
        <f t="shared" si="0"/>
        <v>13</v>
      </c>
      <c r="D38" s="63">
        <f t="shared" si="1"/>
        <v>448.8275748642189</v>
      </c>
      <c r="E38" s="64">
        <f t="shared" si="2"/>
        <v>59.592562401503734</v>
      </c>
      <c r="F38" s="66">
        <f t="shared" si="3"/>
        <v>389.23501246271513</v>
      </c>
      <c r="G38" s="64">
        <f t="shared" si="4"/>
        <v>5041.135170056715</v>
      </c>
      <c r="H38" s="65">
        <f t="shared" si="5"/>
        <v>94958.86482994327</v>
      </c>
      <c r="J38" s="19"/>
      <c r="K38" s="10">
        <f t="shared" si="6"/>
        <v>448.8275748642189</v>
      </c>
    </row>
    <row r="39" spans="1:11" ht="12.75">
      <c r="A39" s="5">
        <v>14</v>
      </c>
      <c r="C39" s="62">
        <f t="shared" si="0"/>
        <v>14</v>
      </c>
      <c r="D39" s="63">
        <f t="shared" si="1"/>
        <v>448.8275748642189</v>
      </c>
      <c r="E39" s="64">
        <f t="shared" si="2"/>
        <v>59.34929051871455</v>
      </c>
      <c r="F39" s="66">
        <f t="shared" si="3"/>
        <v>389.47828434550433</v>
      </c>
      <c r="G39" s="64">
        <f t="shared" si="4"/>
        <v>5430.613454402219</v>
      </c>
      <c r="H39" s="65">
        <f t="shared" si="5"/>
        <v>94569.38654559776</v>
      </c>
      <c r="J39" s="19"/>
      <c r="K39" s="10">
        <f t="shared" si="6"/>
        <v>448.8275748642189</v>
      </c>
    </row>
    <row r="40" spans="1:11" ht="12.75">
      <c r="A40" s="5">
        <v>15</v>
      </c>
      <c r="C40" s="62">
        <f t="shared" si="0"/>
        <v>15</v>
      </c>
      <c r="D40" s="63">
        <f t="shared" si="1"/>
        <v>448.8275748642189</v>
      </c>
      <c r="E40" s="64">
        <f t="shared" si="2"/>
        <v>59.1058665909986</v>
      </c>
      <c r="F40" s="66">
        <f t="shared" si="3"/>
        <v>389.7217082732203</v>
      </c>
      <c r="G40" s="64">
        <f t="shared" si="4"/>
        <v>5820.335162675439</v>
      </c>
      <c r="H40" s="65">
        <f t="shared" si="5"/>
        <v>94179.66483732454</v>
      </c>
      <c r="J40" s="19"/>
      <c r="K40" s="10">
        <f t="shared" si="6"/>
        <v>448.8275748642189</v>
      </c>
    </row>
    <row r="41" spans="1:11" ht="12.75">
      <c r="A41" s="5">
        <v>16</v>
      </c>
      <c r="C41" s="62">
        <f t="shared" si="0"/>
        <v>16</v>
      </c>
      <c r="D41" s="63">
        <f t="shared" si="1"/>
        <v>448.8275748642189</v>
      </c>
      <c r="E41" s="64">
        <f t="shared" si="2"/>
        <v>58.862290523327836</v>
      </c>
      <c r="F41" s="66">
        <f t="shared" si="3"/>
        <v>389.96528434089106</v>
      </c>
      <c r="G41" s="64">
        <f t="shared" si="4"/>
        <v>6210.3004470163305</v>
      </c>
      <c r="H41" s="65">
        <f t="shared" si="5"/>
        <v>93789.69955298366</v>
      </c>
      <c r="J41" s="19"/>
      <c r="K41" s="10">
        <f t="shared" si="6"/>
        <v>448.8275748642189</v>
      </c>
    </row>
    <row r="42" spans="1:11" ht="12.75">
      <c r="A42" s="5">
        <v>17</v>
      </c>
      <c r="C42" s="62">
        <f t="shared" si="0"/>
        <v>17</v>
      </c>
      <c r="D42" s="63">
        <f t="shared" si="1"/>
        <v>448.8275748642189</v>
      </c>
      <c r="E42" s="64">
        <f t="shared" si="2"/>
        <v>58.618562220614784</v>
      </c>
      <c r="F42" s="66">
        <f t="shared" si="3"/>
        <v>390.2090126436041</v>
      </c>
      <c r="G42" s="64">
        <f t="shared" si="4"/>
        <v>6600.509459659935</v>
      </c>
      <c r="H42" s="65">
        <f t="shared" si="5"/>
        <v>93399.49054034005</v>
      </c>
      <c r="J42" s="19"/>
      <c r="K42" s="10">
        <f t="shared" si="6"/>
        <v>448.8275748642189</v>
      </c>
    </row>
    <row r="43" spans="1:11" ht="12.75">
      <c r="A43" s="5">
        <v>18</v>
      </c>
      <c r="C43" s="62">
        <f t="shared" si="0"/>
        <v>18</v>
      </c>
      <c r="D43" s="63">
        <f t="shared" si="1"/>
        <v>448.8275748642189</v>
      </c>
      <c r="E43" s="64">
        <f t="shared" si="2"/>
        <v>58.37468158771253</v>
      </c>
      <c r="F43" s="66">
        <f t="shared" si="3"/>
        <v>390.45289327650636</v>
      </c>
      <c r="G43" s="64">
        <f t="shared" si="4"/>
        <v>6990.962352936441</v>
      </c>
      <c r="H43" s="65">
        <f t="shared" si="5"/>
        <v>93009.03764706354</v>
      </c>
      <c r="J43" s="19"/>
      <c r="K43" s="10">
        <f t="shared" si="6"/>
        <v>448.8275748642189</v>
      </c>
    </row>
    <row r="44" spans="1:11" ht="12.75">
      <c r="A44" s="5">
        <v>19</v>
      </c>
      <c r="C44" s="62">
        <f t="shared" si="0"/>
        <v>19</v>
      </c>
      <c r="D44" s="63">
        <f t="shared" si="1"/>
        <v>448.8275748642189</v>
      </c>
      <c r="E44" s="64">
        <f t="shared" si="2"/>
        <v>58.130648529414714</v>
      </c>
      <c r="F44" s="66">
        <f t="shared" si="3"/>
        <v>390.6969263348042</v>
      </c>
      <c r="G44" s="64">
        <f t="shared" si="4"/>
        <v>7381.659279271245</v>
      </c>
      <c r="H44" s="65">
        <f t="shared" si="5"/>
        <v>92618.34072072874</v>
      </c>
      <c r="J44" s="19"/>
      <c r="K44" s="10">
        <f t="shared" si="6"/>
        <v>448.8275748642189</v>
      </c>
    </row>
    <row r="45" spans="1:11" ht="12.75">
      <c r="A45" s="5">
        <v>20</v>
      </c>
      <c r="C45" s="62">
        <f t="shared" si="0"/>
        <v>20</v>
      </c>
      <c r="D45" s="63">
        <f t="shared" si="1"/>
        <v>448.8275748642189</v>
      </c>
      <c r="E45" s="64">
        <f t="shared" si="2"/>
        <v>57.88646295045546</v>
      </c>
      <c r="F45" s="66">
        <f t="shared" si="3"/>
        <v>390.94111191376345</v>
      </c>
      <c r="G45" s="64">
        <f t="shared" si="4"/>
        <v>7772.600391185008</v>
      </c>
      <c r="H45" s="65">
        <f t="shared" si="5"/>
        <v>92227.39960881497</v>
      </c>
      <c r="J45" s="19"/>
      <c r="K45" s="10">
        <f t="shared" si="6"/>
        <v>448.8275748642189</v>
      </c>
    </row>
    <row r="46" spans="1:11" ht="12.75">
      <c r="A46" s="5">
        <v>21</v>
      </c>
      <c r="C46" s="62">
        <f t="shared" si="0"/>
        <v>21</v>
      </c>
      <c r="D46" s="63">
        <f t="shared" si="1"/>
        <v>448.8275748642189</v>
      </c>
      <c r="E46" s="64">
        <f t="shared" si="2"/>
        <v>57.64212475550935</v>
      </c>
      <c r="F46" s="66">
        <f t="shared" si="3"/>
        <v>391.1854501087095</v>
      </c>
      <c r="G46" s="64">
        <f t="shared" si="4"/>
        <v>8163.785841293718</v>
      </c>
      <c r="H46" s="65">
        <f t="shared" si="5"/>
        <v>91836.21415870627</v>
      </c>
      <c r="J46" s="19"/>
      <c r="K46" s="10">
        <f t="shared" si="6"/>
        <v>448.8275748642189</v>
      </c>
    </row>
    <row r="47" spans="1:11" ht="12.75">
      <c r="A47" s="5">
        <v>22</v>
      </c>
      <c r="C47" s="62">
        <f t="shared" si="0"/>
        <v>22</v>
      </c>
      <c r="D47" s="63">
        <f t="shared" si="1"/>
        <v>448.8275748642189</v>
      </c>
      <c r="E47" s="64">
        <f t="shared" si="2"/>
        <v>57.397633849191415</v>
      </c>
      <c r="F47" s="66">
        <f t="shared" si="3"/>
        <v>391.42994101502745</v>
      </c>
      <c r="G47" s="64">
        <f t="shared" si="4"/>
        <v>8555.215782308745</v>
      </c>
      <c r="H47" s="65">
        <f t="shared" si="5"/>
        <v>91444.78421769124</v>
      </c>
      <c r="J47" s="19"/>
      <c r="K47" s="10">
        <f t="shared" si="6"/>
        <v>448.8275748642189</v>
      </c>
    </row>
    <row r="48" spans="1:11" ht="12.75">
      <c r="A48" s="5">
        <v>23</v>
      </c>
      <c r="C48" s="62">
        <f t="shared" si="0"/>
        <v>23</v>
      </c>
      <c r="D48" s="63">
        <f t="shared" si="1"/>
        <v>448.8275748642189</v>
      </c>
      <c r="E48" s="64">
        <f t="shared" si="2"/>
        <v>57.15299013605702</v>
      </c>
      <c r="F48" s="66">
        <f t="shared" si="3"/>
        <v>391.67458472816185</v>
      </c>
      <c r="G48" s="64">
        <f t="shared" si="4"/>
        <v>8946.890367036907</v>
      </c>
      <c r="H48" s="65">
        <f t="shared" si="5"/>
        <v>91053.10963296308</v>
      </c>
      <c r="J48" s="19"/>
      <c r="K48" s="10">
        <f t="shared" si="6"/>
        <v>448.8275748642189</v>
      </c>
    </row>
    <row r="49" spans="1:11" ht="12.75">
      <c r="A49" s="5">
        <v>24</v>
      </c>
      <c r="C49" s="62">
        <f t="shared" si="0"/>
        <v>24</v>
      </c>
      <c r="D49" s="63">
        <f t="shared" si="1"/>
        <v>448.8275748642189</v>
      </c>
      <c r="E49" s="64">
        <f t="shared" si="2"/>
        <v>56.90819352060192</v>
      </c>
      <c r="F49" s="66">
        <f t="shared" si="3"/>
        <v>391.919381343617</v>
      </c>
      <c r="G49" s="64">
        <f t="shared" si="4"/>
        <v>9338.809748380525</v>
      </c>
      <c r="H49" s="65">
        <f t="shared" si="5"/>
        <v>90661.19025161947</v>
      </c>
      <c r="J49" s="19"/>
      <c r="K49" s="10">
        <f t="shared" si="6"/>
        <v>448.8275748642189</v>
      </c>
    </row>
    <row r="50" spans="1:11" ht="12.75">
      <c r="A50" s="5">
        <v>25</v>
      </c>
      <c r="C50" s="62">
        <f t="shared" si="0"/>
        <v>25</v>
      </c>
      <c r="D50" s="63">
        <f t="shared" si="1"/>
        <v>448.8275748642189</v>
      </c>
      <c r="E50" s="64">
        <f t="shared" si="2"/>
        <v>56.663243907262164</v>
      </c>
      <c r="F50" s="66">
        <f t="shared" si="3"/>
        <v>392.16433095695675</v>
      </c>
      <c r="G50" s="64">
        <f t="shared" si="4"/>
        <v>9730.974079337482</v>
      </c>
      <c r="H50" s="65">
        <f t="shared" si="5"/>
        <v>90269.0259206625</v>
      </c>
      <c r="J50" s="19"/>
      <c r="K50" s="10">
        <f t="shared" si="6"/>
        <v>448.8275748642189</v>
      </c>
    </row>
    <row r="51" spans="1:11" ht="12.75">
      <c r="A51" s="5">
        <v>26</v>
      </c>
      <c r="C51" s="62">
        <f t="shared" si="0"/>
        <v>26</v>
      </c>
      <c r="D51" s="63">
        <f t="shared" si="1"/>
        <v>448.8275748642189</v>
      </c>
      <c r="E51" s="64">
        <f t="shared" si="2"/>
        <v>56.41814120041406</v>
      </c>
      <c r="F51" s="66">
        <f t="shared" si="3"/>
        <v>392.4094336638048</v>
      </c>
      <c r="G51" s="64">
        <f t="shared" si="4"/>
        <v>10123.383513001287</v>
      </c>
      <c r="H51" s="65">
        <f t="shared" si="5"/>
        <v>89876.6164869987</v>
      </c>
      <c r="J51" s="19"/>
      <c r="K51" s="10">
        <f t="shared" si="6"/>
        <v>448.8275748642189</v>
      </c>
    </row>
    <row r="52" spans="1:11" ht="12.75">
      <c r="A52" s="5">
        <v>27</v>
      </c>
      <c r="C52" s="62">
        <f t="shared" si="0"/>
        <v>27</v>
      </c>
      <c r="D52" s="63">
        <f t="shared" si="1"/>
        <v>448.8275748642189</v>
      </c>
      <c r="E52" s="64">
        <f t="shared" si="2"/>
        <v>56.172885304374184</v>
      </c>
      <c r="F52" s="66">
        <f t="shared" si="3"/>
        <v>392.6546895598447</v>
      </c>
      <c r="G52" s="64">
        <f t="shared" si="4"/>
        <v>10516.03820256113</v>
      </c>
      <c r="H52" s="65">
        <f t="shared" si="5"/>
        <v>89483.96179743885</v>
      </c>
      <c r="J52" s="19"/>
      <c r="K52" s="10">
        <f t="shared" si="6"/>
        <v>448.8275748642189</v>
      </c>
    </row>
    <row r="53" spans="1:11" ht="12.75">
      <c r="A53" s="5">
        <v>28</v>
      </c>
      <c r="C53" s="62">
        <f t="shared" si="0"/>
        <v>28</v>
      </c>
      <c r="D53" s="63">
        <f t="shared" si="1"/>
        <v>448.8275748642189</v>
      </c>
      <c r="E53" s="64">
        <f t="shared" si="2"/>
        <v>55.92747612339928</v>
      </c>
      <c r="F53" s="66">
        <f t="shared" si="3"/>
        <v>392.9000987408196</v>
      </c>
      <c r="G53" s="64">
        <f t="shared" si="4"/>
        <v>10908.93830130195</v>
      </c>
      <c r="H53" s="65">
        <f t="shared" si="5"/>
        <v>89091.06169869803</v>
      </c>
      <c r="J53" s="19"/>
      <c r="K53" s="10">
        <f t="shared" si="6"/>
        <v>448.8275748642189</v>
      </c>
    </row>
    <row r="54" spans="1:11" ht="12.75">
      <c r="A54" s="5">
        <v>29</v>
      </c>
      <c r="C54" s="62">
        <f t="shared" si="0"/>
        <v>29</v>
      </c>
      <c r="D54" s="63">
        <f t="shared" si="1"/>
        <v>448.8275748642189</v>
      </c>
      <c r="E54" s="64">
        <f t="shared" si="2"/>
        <v>55.681913561686265</v>
      </c>
      <c r="F54" s="66">
        <f t="shared" si="3"/>
        <v>393.14566130253263</v>
      </c>
      <c r="G54" s="64">
        <f t="shared" si="4"/>
        <v>11302.083962604484</v>
      </c>
      <c r="H54" s="65">
        <f t="shared" si="5"/>
        <v>88697.9160373955</v>
      </c>
      <c r="J54" s="19"/>
      <c r="K54" s="10">
        <f t="shared" si="6"/>
        <v>448.8275748642189</v>
      </c>
    </row>
    <row r="55" spans="1:11" ht="12.75">
      <c r="A55" s="5">
        <v>30</v>
      </c>
      <c r="C55" s="62">
        <f t="shared" si="0"/>
        <v>30</v>
      </c>
      <c r="D55" s="63">
        <f t="shared" si="1"/>
        <v>448.8275748642189</v>
      </c>
      <c r="E55" s="64">
        <f t="shared" si="2"/>
        <v>55.436197523372186</v>
      </c>
      <c r="F55" s="66">
        <f t="shared" si="3"/>
        <v>393.3913773408467</v>
      </c>
      <c r="G55" s="64">
        <f t="shared" si="4"/>
        <v>11695.47533994533</v>
      </c>
      <c r="H55" s="65">
        <f t="shared" si="5"/>
        <v>88304.52466005465</v>
      </c>
      <c r="J55" s="19"/>
      <c r="K55" s="10">
        <f t="shared" si="6"/>
        <v>448.8275748642189</v>
      </c>
    </row>
    <row r="56" spans="1:11" ht="12.75">
      <c r="A56" s="5">
        <v>31</v>
      </c>
      <c r="C56" s="62">
        <f t="shared" si="0"/>
        <v>31</v>
      </c>
      <c r="D56" s="63">
        <f t="shared" si="1"/>
        <v>448.8275748642189</v>
      </c>
      <c r="E56" s="64">
        <f t="shared" si="2"/>
        <v>55.19032791253415</v>
      </c>
      <c r="F56" s="66">
        <f t="shared" si="3"/>
        <v>393.63724695168474</v>
      </c>
      <c r="G56" s="64">
        <f t="shared" si="4"/>
        <v>12089.112586897014</v>
      </c>
      <c r="H56" s="65">
        <f t="shared" si="5"/>
        <v>87910.88741310297</v>
      </c>
      <c r="J56" s="19"/>
      <c r="K56" s="10">
        <f t="shared" si="6"/>
        <v>448.8275748642189</v>
      </c>
    </row>
    <row r="57" spans="1:11" ht="12.75">
      <c r="A57" s="5">
        <v>32</v>
      </c>
      <c r="C57" s="62">
        <f t="shared" si="0"/>
        <v>32</v>
      </c>
      <c r="D57" s="63">
        <f t="shared" si="1"/>
        <v>448.8275748642189</v>
      </c>
      <c r="E57" s="64">
        <f t="shared" si="2"/>
        <v>54.944304633189354</v>
      </c>
      <c r="F57" s="66">
        <f t="shared" si="3"/>
        <v>393.88327023102954</v>
      </c>
      <c r="G57" s="64">
        <f t="shared" si="4"/>
        <v>12482.995857128044</v>
      </c>
      <c r="H57" s="65">
        <f t="shared" si="5"/>
        <v>87517.00414287194</v>
      </c>
      <c r="J57" s="19"/>
      <c r="K57" s="10">
        <f t="shared" si="6"/>
        <v>448.8275748642189</v>
      </c>
    </row>
    <row r="58" spans="1:11" ht="12.75">
      <c r="A58" s="5">
        <v>33</v>
      </c>
      <c r="C58" s="62">
        <f t="shared" si="0"/>
        <v>33</v>
      </c>
      <c r="D58" s="63">
        <f t="shared" si="1"/>
        <v>448.8275748642189</v>
      </c>
      <c r="E58" s="64">
        <f t="shared" si="2"/>
        <v>54.69812758929496</v>
      </c>
      <c r="F58" s="66">
        <f t="shared" si="3"/>
        <v>394.1294472749239</v>
      </c>
      <c r="G58" s="64">
        <f t="shared" si="4"/>
        <v>12877.125304402967</v>
      </c>
      <c r="H58" s="65">
        <f t="shared" si="5"/>
        <v>87122.87469559701</v>
      </c>
      <c r="J58" s="19"/>
      <c r="K58" s="10">
        <f t="shared" si="6"/>
        <v>448.8275748642189</v>
      </c>
    </row>
    <row r="59" spans="1:11" ht="12.75">
      <c r="A59" s="5">
        <v>34</v>
      </c>
      <c r="C59" s="62">
        <f t="shared" si="0"/>
        <v>34</v>
      </c>
      <c r="D59" s="63">
        <f t="shared" si="1"/>
        <v>448.8275748642189</v>
      </c>
      <c r="E59" s="64">
        <f t="shared" si="2"/>
        <v>54.45179668474813</v>
      </c>
      <c r="F59" s="66">
        <f t="shared" si="3"/>
        <v>394.3757781794708</v>
      </c>
      <c r="G59" s="64">
        <f t="shared" si="4"/>
        <v>13271.501082582437</v>
      </c>
      <c r="H59" s="65">
        <f t="shared" si="5"/>
        <v>86728.49891741754</v>
      </c>
      <c r="J59" s="19"/>
      <c r="K59" s="10">
        <f t="shared" si="6"/>
        <v>448.8275748642189</v>
      </c>
    </row>
    <row r="60" spans="1:11" ht="12.75">
      <c r="A60" s="5">
        <v>35</v>
      </c>
      <c r="C60" s="62">
        <f t="shared" si="0"/>
        <v>35</v>
      </c>
      <c r="D60" s="63">
        <f t="shared" si="1"/>
        <v>448.8275748642189</v>
      </c>
      <c r="E60" s="64">
        <f t="shared" si="2"/>
        <v>54.20531182338596</v>
      </c>
      <c r="F60" s="66">
        <f t="shared" si="3"/>
        <v>394.62226304083293</v>
      </c>
      <c r="G60" s="64">
        <f t="shared" si="4"/>
        <v>13666.123345623271</v>
      </c>
      <c r="H60" s="65">
        <f t="shared" si="5"/>
        <v>86333.87665437671</v>
      </c>
      <c r="J60" s="19"/>
      <c r="K60" s="10">
        <f t="shared" si="6"/>
        <v>448.8275748642189</v>
      </c>
    </row>
    <row r="61" spans="1:11" ht="12.75">
      <c r="A61" s="5">
        <v>36</v>
      </c>
      <c r="C61" s="62">
        <f t="shared" si="0"/>
        <v>36</v>
      </c>
      <c r="D61" s="63">
        <f t="shared" si="1"/>
        <v>448.8275748642189</v>
      </c>
      <c r="E61" s="64">
        <f t="shared" si="2"/>
        <v>53.95867290898544</v>
      </c>
      <c r="F61" s="66">
        <f t="shared" si="3"/>
        <v>394.86890195523347</v>
      </c>
      <c r="G61" s="64">
        <f t="shared" si="4"/>
        <v>14060.992247578504</v>
      </c>
      <c r="H61" s="65">
        <f t="shared" si="5"/>
        <v>85939.00775242147</v>
      </c>
      <c r="J61" s="19"/>
      <c r="K61" s="10">
        <f t="shared" si="6"/>
        <v>448.8275748642189</v>
      </c>
    </row>
    <row r="62" spans="1:11" ht="12.75">
      <c r="A62" s="5">
        <v>37</v>
      </c>
      <c r="C62" s="62">
        <f t="shared" si="0"/>
        <v>37</v>
      </c>
      <c r="D62" s="63">
        <f t="shared" si="1"/>
        <v>448.8275748642189</v>
      </c>
      <c r="E62" s="64">
        <f t="shared" si="2"/>
        <v>53.71187984526342</v>
      </c>
      <c r="F62" s="66">
        <f t="shared" si="3"/>
        <v>395.1156950189555</v>
      </c>
      <c r="G62" s="64">
        <f t="shared" si="4"/>
        <v>14456.10794259746</v>
      </c>
      <c r="H62" s="65">
        <f t="shared" si="5"/>
        <v>85543.89205740251</v>
      </c>
      <c r="J62" s="19"/>
      <c r="K62" s="10">
        <f t="shared" si="6"/>
        <v>448.8275748642189</v>
      </c>
    </row>
    <row r="63" spans="1:11" ht="12.75">
      <c r="A63" s="5">
        <v>38</v>
      </c>
      <c r="C63" s="62">
        <f t="shared" si="0"/>
        <v>38</v>
      </c>
      <c r="D63" s="63">
        <f t="shared" si="1"/>
        <v>448.8275748642189</v>
      </c>
      <c r="E63" s="64">
        <f t="shared" si="2"/>
        <v>53.464932535876564</v>
      </c>
      <c r="F63" s="66">
        <f t="shared" si="3"/>
        <v>395.3626423283423</v>
      </c>
      <c r="G63" s="64">
        <f t="shared" si="4"/>
        <v>14851.470584925803</v>
      </c>
      <c r="H63" s="65">
        <f t="shared" si="5"/>
        <v>85148.52941507417</v>
      </c>
      <c r="J63" s="19"/>
      <c r="K63" s="10">
        <f t="shared" si="6"/>
        <v>448.8275748642189</v>
      </c>
    </row>
    <row r="64" spans="1:11" ht="12.75">
      <c r="A64" s="5">
        <v>39</v>
      </c>
      <c r="C64" s="62">
        <f t="shared" si="0"/>
        <v>39</v>
      </c>
      <c r="D64" s="63">
        <f t="shared" si="1"/>
        <v>448.8275748642189</v>
      </c>
      <c r="E64" s="64">
        <f t="shared" si="2"/>
        <v>53.21783088442135</v>
      </c>
      <c r="F64" s="66">
        <f t="shared" si="3"/>
        <v>395.60974397979754</v>
      </c>
      <c r="G64" s="64">
        <f t="shared" si="4"/>
        <v>15247.0803289056</v>
      </c>
      <c r="H64" s="65">
        <f t="shared" si="5"/>
        <v>84752.91967109437</v>
      </c>
      <c r="J64" s="19"/>
      <c r="K64" s="10">
        <f t="shared" si="6"/>
        <v>448.8275748642189</v>
      </c>
    </row>
    <row r="65" spans="1:11" ht="12.75">
      <c r="A65" s="5">
        <v>40</v>
      </c>
      <c r="C65" s="62">
        <f t="shared" si="0"/>
        <v>40</v>
      </c>
      <c r="D65" s="63">
        <f t="shared" si="1"/>
        <v>448.8275748642189</v>
      </c>
      <c r="E65" s="64">
        <f t="shared" si="2"/>
        <v>52.97057479443398</v>
      </c>
      <c r="F65" s="66">
        <f t="shared" si="3"/>
        <v>395.85700006978493</v>
      </c>
      <c r="G65" s="64">
        <f t="shared" si="4"/>
        <v>15642.937328975386</v>
      </c>
      <c r="H65" s="65">
        <f t="shared" si="5"/>
        <v>84357.06267102459</v>
      </c>
      <c r="J65" s="19"/>
      <c r="K65" s="10">
        <f t="shared" si="6"/>
        <v>448.8275748642189</v>
      </c>
    </row>
    <row r="66" spans="1:11" ht="12.75">
      <c r="A66" s="5">
        <v>41</v>
      </c>
      <c r="C66" s="62">
        <f t="shared" si="0"/>
        <v>41</v>
      </c>
      <c r="D66" s="63">
        <f t="shared" si="1"/>
        <v>448.8275748642189</v>
      </c>
      <c r="E66" s="64">
        <f t="shared" si="2"/>
        <v>52.723164169390365</v>
      </c>
      <c r="F66" s="66">
        <f t="shared" si="3"/>
        <v>396.1044106948285</v>
      </c>
      <c r="G66" s="64">
        <f t="shared" si="4"/>
        <v>16039.041739670214</v>
      </c>
      <c r="H66" s="65">
        <f t="shared" si="5"/>
        <v>83960.95826032976</v>
      </c>
      <c r="J66" s="19"/>
      <c r="K66" s="10">
        <f t="shared" si="6"/>
        <v>448.8275748642189</v>
      </c>
    </row>
    <row r="67" spans="1:11" ht="12.75">
      <c r="A67" s="5">
        <v>42</v>
      </c>
      <c r="C67" s="62">
        <f t="shared" si="0"/>
        <v>42</v>
      </c>
      <c r="D67" s="63">
        <f t="shared" si="1"/>
        <v>448.8275748642189</v>
      </c>
      <c r="E67" s="64">
        <f t="shared" si="2"/>
        <v>52.4755989127061</v>
      </c>
      <c r="F67" s="66">
        <f t="shared" si="3"/>
        <v>396.35197595151277</v>
      </c>
      <c r="G67" s="64">
        <f t="shared" si="4"/>
        <v>16435.393715621725</v>
      </c>
      <c r="H67" s="65">
        <f t="shared" si="5"/>
        <v>83564.60628437824</v>
      </c>
      <c r="J67" s="19"/>
      <c r="K67" s="10">
        <f t="shared" si="6"/>
        <v>448.8275748642189</v>
      </c>
    </row>
    <row r="68" spans="1:11" ht="12.75">
      <c r="A68" s="5">
        <v>43</v>
      </c>
      <c r="C68" s="62">
        <f t="shared" si="0"/>
        <v>43</v>
      </c>
      <c r="D68" s="63">
        <f t="shared" si="1"/>
        <v>448.8275748642189</v>
      </c>
      <c r="E68" s="64">
        <f t="shared" si="2"/>
        <v>52.227878927736406</v>
      </c>
      <c r="F68" s="66">
        <f t="shared" si="3"/>
        <v>396.5996959364825</v>
      </c>
      <c r="G68" s="64">
        <f t="shared" si="4"/>
        <v>16831.993411558207</v>
      </c>
      <c r="H68" s="65">
        <f t="shared" si="5"/>
        <v>83168.00658844176</v>
      </c>
      <c r="J68" s="19"/>
      <c r="K68" s="10">
        <f t="shared" si="6"/>
        <v>448.8275748642189</v>
      </c>
    </row>
    <row r="69" spans="1:11" ht="12.75">
      <c r="A69" s="5">
        <v>44</v>
      </c>
      <c r="C69" s="62">
        <f t="shared" si="0"/>
        <v>44</v>
      </c>
      <c r="D69" s="63">
        <f t="shared" si="1"/>
        <v>448.8275748642189</v>
      </c>
      <c r="E69" s="64">
        <f t="shared" si="2"/>
        <v>51.9800041177761</v>
      </c>
      <c r="F69" s="66">
        <f t="shared" si="3"/>
        <v>396.8475707464428</v>
      </c>
      <c r="G69" s="64">
        <f t="shared" si="4"/>
        <v>17228.84098230465</v>
      </c>
      <c r="H69" s="65">
        <f t="shared" si="5"/>
        <v>82771.15901769532</v>
      </c>
      <c r="J69" s="19"/>
      <c r="K69" s="10">
        <f t="shared" si="6"/>
        <v>448.8275748642189</v>
      </c>
    </row>
    <row r="70" spans="1:11" ht="12.75">
      <c r="A70" s="5">
        <v>45</v>
      </c>
      <c r="C70" s="62">
        <f t="shared" si="0"/>
        <v>45</v>
      </c>
      <c r="D70" s="63">
        <f t="shared" si="1"/>
        <v>448.8275748642189</v>
      </c>
      <c r="E70" s="64">
        <f t="shared" si="2"/>
        <v>51.73197438605957</v>
      </c>
      <c r="F70" s="66">
        <f t="shared" si="3"/>
        <v>397.0956004781593</v>
      </c>
      <c r="G70" s="64">
        <f t="shared" si="4"/>
        <v>17625.936582782808</v>
      </c>
      <c r="H70" s="65">
        <f t="shared" si="5"/>
        <v>82374.06341721716</v>
      </c>
      <c r="J70" s="19"/>
      <c r="K70" s="10">
        <f t="shared" si="6"/>
        <v>448.8275748642189</v>
      </c>
    </row>
    <row r="71" spans="1:11" ht="12.75">
      <c r="A71" s="5">
        <v>46</v>
      </c>
      <c r="C71" s="62">
        <f t="shared" si="0"/>
        <v>46</v>
      </c>
      <c r="D71" s="63">
        <f t="shared" si="1"/>
        <v>448.8275748642189</v>
      </c>
      <c r="E71" s="64">
        <f t="shared" si="2"/>
        <v>51.48378963576072</v>
      </c>
      <c r="F71" s="66">
        <f t="shared" si="3"/>
        <v>397.34378522845816</v>
      </c>
      <c r="G71" s="64">
        <f t="shared" si="4"/>
        <v>18023.280368011267</v>
      </c>
      <c r="H71" s="65">
        <f t="shared" si="5"/>
        <v>81976.7196319887</v>
      </c>
      <c r="J71" s="19"/>
      <c r="K71" s="10">
        <f t="shared" si="6"/>
        <v>448.8275748642189</v>
      </c>
    </row>
    <row r="72" spans="1:11" ht="12.75">
      <c r="A72" s="5">
        <v>47</v>
      </c>
      <c r="C72" s="62">
        <f t="shared" si="0"/>
        <v>47</v>
      </c>
      <c r="D72" s="63">
        <f t="shared" si="1"/>
        <v>448.8275748642189</v>
      </c>
      <c r="E72" s="64">
        <f t="shared" si="2"/>
        <v>51.23544976999293</v>
      </c>
      <c r="F72" s="66">
        <f t="shared" si="3"/>
        <v>397.59212509422593</v>
      </c>
      <c r="G72" s="64">
        <f t="shared" si="4"/>
        <v>18420.872493105493</v>
      </c>
      <c r="H72" s="65">
        <f t="shared" si="5"/>
        <v>81579.12750689448</v>
      </c>
      <c r="J72" s="19"/>
      <c r="K72" s="10">
        <f t="shared" si="6"/>
        <v>448.8275748642189</v>
      </c>
    </row>
    <row r="73" spans="1:11" ht="12.75">
      <c r="A73" s="5">
        <v>48</v>
      </c>
      <c r="C73" s="62">
        <f t="shared" si="0"/>
        <v>48</v>
      </c>
      <c r="D73" s="63">
        <f t="shared" si="1"/>
        <v>448.8275748642189</v>
      </c>
      <c r="E73" s="64">
        <f t="shared" si="2"/>
        <v>50.986954691809046</v>
      </c>
      <c r="F73" s="66">
        <f t="shared" si="3"/>
        <v>397.84062017240984</v>
      </c>
      <c r="G73" s="64">
        <f t="shared" si="4"/>
        <v>18818.713113277903</v>
      </c>
      <c r="H73" s="65">
        <f t="shared" si="5"/>
        <v>81181.28688672207</v>
      </c>
      <c r="J73" s="19"/>
      <c r="K73" s="10">
        <f t="shared" si="6"/>
        <v>448.8275748642189</v>
      </c>
    </row>
    <row r="74" spans="1:11" ht="12.75">
      <c r="A74" s="5">
        <v>49</v>
      </c>
      <c r="C74" s="62">
        <f t="shared" si="0"/>
        <v>49</v>
      </c>
      <c r="D74" s="63">
        <f t="shared" si="1"/>
        <v>448.8275748642189</v>
      </c>
      <c r="E74" s="64">
        <f t="shared" si="2"/>
        <v>50.738304304201286</v>
      </c>
      <c r="F74" s="66">
        <f t="shared" si="3"/>
        <v>398.0892705600176</v>
      </c>
      <c r="G74" s="64">
        <f t="shared" si="4"/>
        <v>19216.80238383792</v>
      </c>
      <c r="H74" s="65">
        <f t="shared" si="5"/>
        <v>80783.19761616206</v>
      </c>
      <c r="J74" s="19"/>
      <c r="K74" s="10">
        <f t="shared" si="6"/>
        <v>448.8275748642189</v>
      </c>
    </row>
    <row r="75" spans="1:11" ht="12.75">
      <c r="A75" s="5">
        <v>50</v>
      </c>
      <c r="C75" s="62">
        <f t="shared" si="0"/>
        <v>50</v>
      </c>
      <c r="D75" s="63">
        <f t="shared" si="1"/>
        <v>448.8275748642189</v>
      </c>
      <c r="E75" s="64">
        <f t="shared" si="2"/>
        <v>50.48949851010128</v>
      </c>
      <c r="F75" s="66">
        <f t="shared" si="3"/>
        <v>398.3380763541176</v>
      </c>
      <c r="G75" s="64">
        <f t="shared" si="4"/>
        <v>19615.140460192037</v>
      </c>
      <c r="H75" s="65">
        <f t="shared" si="5"/>
        <v>80384.85953980793</v>
      </c>
      <c r="J75" s="19"/>
      <c r="K75" s="10">
        <f t="shared" si="6"/>
        <v>448.8275748642189</v>
      </c>
    </row>
    <row r="76" spans="1:11" ht="12.75">
      <c r="A76" s="5">
        <v>51</v>
      </c>
      <c r="C76" s="62">
        <f t="shared" si="0"/>
        <v>51</v>
      </c>
      <c r="D76" s="63">
        <f t="shared" si="1"/>
        <v>448.8275748642189</v>
      </c>
      <c r="E76" s="64">
        <f t="shared" si="2"/>
        <v>50.240537212379955</v>
      </c>
      <c r="F76" s="66">
        <f t="shared" si="3"/>
        <v>398.58703765183895</v>
      </c>
      <c r="G76" s="64">
        <f t="shared" si="4"/>
        <v>20013.727497843876</v>
      </c>
      <c r="H76" s="65">
        <f t="shared" si="5"/>
        <v>79986.27250215609</v>
      </c>
      <c r="J76" s="19"/>
      <c r="K76" s="10">
        <f t="shared" si="6"/>
        <v>448.8275748642189</v>
      </c>
    </row>
    <row r="77" spans="1:11" ht="12.75">
      <c r="A77" s="5">
        <v>52</v>
      </c>
      <c r="C77" s="62">
        <f t="shared" si="0"/>
        <v>52</v>
      </c>
      <c r="D77" s="63">
        <f t="shared" si="1"/>
        <v>448.8275748642189</v>
      </c>
      <c r="E77" s="64">
        <f t="shared" si="2"/>
        <v>49.991420313847556</v>
      </c>
      <c r="F77" s="66">
        <f t="shared" si="3"/>
        <v>398.83615455037136</v>
      </c>
      <c r="G77" s="64">
        <f t="shared" si="4"/>
        <v>20412.56365239425</v>
      </c>
      <c r="H77" s="65">
        <f t="shared" si="5"/>
        <v>79587.43634760572</v>
      </c>
      <c r="J77" s="19"/>
      <c r="K77" s="10">
        <f t="shared" si="6"/>
        <v>448.8275748642189</v>
      </c>
    </row>
    <row r="78" spans="1:11" ht="12.75">
      <c r="A78" s="5">
        <v>53</v>
      </c>
      <c r="C78" s="62">
        <f t="shared" si="0"/>
        <v>53</v>
      </c>
      <c r="D78" s="63">
        <f t="shared" si="1"/>
        <v>448.8275748642189</v>
      </c>
      <c r="E78" s="64">
        <f t="shared" si="2"/>
        <v>49.74214771725357</v>
      </c>
      <c r="F78" s="66">
        <f t="shared" si="3"/>
        <v>399.08542714696534</v>
      </c>
      <c r="G78" s="64">
        <f t="shared" si="4"/>
        <v>20811.649079541214</v>
      </c>
      <c r="H78" s="65">
        <f t="shared" si="5"/>
        <v>79188.35092045875</v>
      </c>
      <c r="J78" s="19"/>
      <c r="K78" s="10">
        <f t="shared" si="6"/>
        <v>448.8275748642189</v>
      </c>
    </row>
    <row r="79" spans="1:11" ht="12.75">
      <c r="A79" s="5">
        <v>54</v>
      </c>
      <c r="C79" s="62">
        <f t="shared" si="0"/>
        <v>54</v>
      </c>
      <c r="D79" s="63">
        <f t="shared" si="1"/>
        <v>448.8275748642189</v>
      </c>
      <c r="E79" s="64">
        <f t="shared" si="2"/>
        <v>49.492719325286714</v>
      </c>
      <c r="F79" s="66">
        <f t="shared" si="3"/>
        <v>399.3348555389322</v>
      </c>
      <c r="G79" s="64">
        <f t="shared" si="4"/>
        <v>21210.983935080145</v>
      </c>
      <c r="H79" s="65">
        <f t="shared" si="5"/>
        <v>78789.01606491981</v>
      </c>
      <c r="J79" s="19"/>
      <c r="K79" s="10">
        <f t="shared" si="6"/>
        <v>448.8275748642189</v>
      </c>
    </row>
    <row r="80" spans="1:11" ht="12.75">
      <c r="A80" s="5">
        <v>55</v>
      </c>
      <c r="C80" s="62">
        <f t="shared" si="0"/>
        <v>55</v>
      </c>
      <c r="D80" s="63">
        <f t="shared" si="1"/>
        <v>448.8275748642189</v>
      </c>
      <c r="E80" s="64">
        <f t="shared" si="2"/>
        <v>49.24313504057488</v>
      </c>
      <c r="F80" s="66">
        <f t="shared" si="3"/>
        <v>399.584439823644</v>
      </c>
      <c r="G80" s="64">
        <f t="shared" si="4"/>
        <v>21610.56837490379</v>
      </c>
      <c r="H80" s="65">
        <f t="shared" si="5"/>
        <v>78389.43162509617</v>
      </c>
      <c r="J80" s="19"/>
      <c r="K80" s="10">
        <f t="shared" si="6"/>
        <v>448.8275748642189</v>
      </c>
    </row>
    <row r="81" spans="1:11" ht="12.75">
      <c r="A81" s="5">
        <v>56</v>
      </c>
      <c r="C81" s="62">
        <f t="shared" si="0"/>
        <v>56</v>
      </c>
      <c r="D81" s="63">
        <f t="shared" si="1"/>
        <v>448.8275748642189</v>
      </c>
      <c r="E81" s="64">
        <f t="shared" si="2"/>
        <v>48.9933947656851</v>
      </c>
      <c r="F81" s="66">
        <f t="shared" si="3"/>
        <v>399.8341800985338</v>
      </c>
      <c r="G81" s="64">
        <f t="shared" si="4"/>
        <v>22010.40255500232</v>
      </c>
      <c r="H81" s="65">
        <f t="shared" si="5"/>
        <v>77989.59744499763</v>
      </c>
      <c r="J81" s="19"/>
      <c r="K81" s="10">
        <f t="shared" si="6"/>
        <v>448.8275748642189</v>
      </c>
    </row>
    <row r="82" spans="1:11" ht="12.75">
      <c r="A82" s="5">
        <v>57</v>
      </c>
      <c r="C82" s="62">
        <f t="shared" si="0"/>
        <v>57</v>
      </c>
      <c r="D82" s="63">
        <f t="shared" si="1"/>
        <v>448.8275748642189</v>
      </c>
      <c r="E82" s="64">
        <f t="shared" si="2"/>
        <v>48.74349840312352</v>
      </c>
      <c r="F82" s="66">
        <f t="shared" si="3"/>
        <v>400.0840764610954</v>
      </c>
      <c r="G82" s="64">
        <f t="shared" si="4"/>
        <v>22410.486631463416</v>
      </c>
      <c r="H82" s="65">
        <f t="shared" si="5"/>
        <v>77589.51336853654</v>
      </c>
      <c r="J82" s="19"/>
      <c r="K82" s="10">
        <f t="shared" si="6"/>
        <v>448.8275748642189</v>
      </c>
    </row>
    <row r="83" spans="1:11" ht="12.75">
      <c r="A83" s="5">
        <v>58</v>
      </c>
      <c r="C83" s="62">
        <f t="shared" si="0"/>
        <v>58</v>
      </c>
      <c r="D83" s="63">
        <f t="shared" si="1"/>
        <v>448.8275748642189</v>
      </c>
      <c r="E83" s="64">
        <f t="shared" si="2"/>
        <v>48.49344585533533</v>
      </c>
      <c r="F83" s="66">
        <f t="shared" si="3"/>
        <v>400.33412900888356</v>
      </c>
      <c r="G83" s="64">
        <f t="shared" si="4"/>
        <v>22810.8207604723</v>
      </c>
      <c r="H83" s="65">
        <f t="shared" si="5"/>
        <v>77189.17923952766</v>
      </c>
      <c r="J83" s="19"/>
      <c r="K83" s="10">
        <f t="shared" si="6"/>
        <v>448.8275748642189</v>
      </c>
    </row>
    <row r="84" spans="1:11" ht="12.75">
      <c r="A84" s="5">
        <v>59</v>
      </c>
      <c r="C84" s="62">
        <f t="shared" si="0"/>
        <v>59</v>
      </c>
      <c r="D84" s="63">
        <f t="shared" si="1"/>
        <v>448.8275748642189</v>
      </c>
      <c r="E84" s="64">
        <f t="shared" si="2"/>
        <v>48.24323702470479</v>
      </c>
      <c r="F84" s="66">
        <f t="shared" si="3"/>
        <v>400.5843378395141</v>
      </c>
      <c r="G84" s="64">
        <f t="shared" si="4"/>
        <v>23211.405098311814</v>
      </c>
      <c r="H84" s="65">
        <f t="shared" si="5"/>
        <v>76788.59490168815</v>
      </c>
      <c r="J84" s="19"/>
      <c r="K84" s="10">
        <f t="shared" si="6"/>
        <v>448.8275748642189</v>
      </c>
    </row>
    <row r="85" spans="1:11" ht="12.75">
      <c r="A85" s="5">
        <v>60</v>
      </c>
      <c r="C85" s="62">
        <f t="shared" si="0"/>
        <v>60</v>
      </c>
      <c r="D85" s="63">
        <f t="shared" si="1"/>
        <v>448.8275748642189</v>
      </c>
      <c r="E85" s="64">
        <f t="shared" si="2"/>
        <v>47.99287181355509</v>
      </c>
      <c r="F85" s="66">
        <f t="shared" si="3"/>
        <v>400.8347030506638</v>
      </c>
      <c r="G85" s="64">
        <f t="shared" si="4"/>
        <v>23612.239801362477</v>
      </c>
      <c r="H85" s="65">
        <f t="shared" si="5"/>
        <v>76387.76019863748</v>
      </c>
      <c r="J85" s="19"/>
      <c r="K85" s="10">
        <f t="shared" si="6"/>
        <v>448.8275748642189</v>
      </c>
    </row>
    <row r="86" spans="1:11" ht="12.75">
      <c r="A86" s="5">
        <v>61</v>
      </c>
      <c r="C86" s="62">
        <f t="shared" si="0"/>
        <v>61</v>
      </c>
      <c r="D86" s="63">
        <f t="shared" si="1"/>
        <v>448.8275748642189</v>
      </c>
      <c r="E86" s="64">
        <f t="shared" si="2"/>
        <v>47.74235012414842</v>
      </c>
      <c r="F86" s="66">
        <f t="shared" si="3"/>
        <v>401.0852247400705</v>
      </c>
      <c r="G86" s="64">
        <f t="shared" si="4"/>
        <v>24013.325026102546</v>
      </c>
      <c r="H86" s="65">
        <f t="shared" si="5"/>
        <v>75986.6749738974</v>
      </c>
      <c r="J86" s="19"/>
      <c r="K86" s="10">
        <f t="shared" si="6"/>
        <v>448.8275748642189</v>
      </c>
    </row>
    <row r="87" spans="1:11" ht="12.75">
      <c r="A87" s="5">
        <v>62</v>
      </c>
      <c r="C87" s="62">
        <f t="shared" si="0"/>
        <v>62</v>
      </c>
      <c r="D87" s="63">
        <f t="shared" si="1"/>
        <v>448.8275748642189</v>
      </c>
      <c r="E87" s="64">
        <f t="shared" si="2"/>
        <v>47.49167185868587</v>
      </c>
      <c r="F87" s="66">
        <f t="shared" si="3"/>
        <v>401.335903005533</v>
      </c>
      <c r="G87" s="64">
        <f t="shared" si="4"/>
        <v>24414.66092910808</v>
      </c>
      <c r="H87" s="65">
        <f t="shared" si="5"/>
        <v>75585.33907089187</v>
      </c>
      <c r="J87" s="19"/>
      <c r="K87" s="10">
        <f t="shared" si="6"/>
        <v>448.8275748642189</v>
      </c>
    </row>
    <row r="88" spans="1:11" ht="12.75">
      <c r="A88" s="5">
        <v>63</v>
      </c>
      <c r="C88" s="62">
        <f t="shared" si="0"/>
        <v>63</v>
      </c>
      <c r="D88" s="63">
        <f t="shared" si="1"/>
        <v>448.8275748642189</v>
      </c>
      <c r="E88" s="64">
        <f t="shared" si="2"/>
        <v>47.24083691930742</v>
      </c>
      <c r="F88" s="66">
        <f t="shared" si="3"/>
        <v>401.5867379449115</v>
      </c>
      <c r="G88" s="64">
        <f t="shared" si="4"/>
        <v>24816.24766705299</v>
      </c>
      <c r="H88" s="65">
        <f t="shared" si="5"/>
        <v>75183.75233294697</v>
      </c>
      <c r="J88" s="19"/>
      <c r="K88" s="10">
        <f t="shared" si="6"/>
        <v>448.8275748642189</v>
      </c>
    </row>
    <row r="89" spans="1:11" ht="12.75">
      <c r="A89" s="5">
        <v>64</v>
      </c>
      <c r="C89" s="62">
        <f aca="true" t="shared" si="7" ref="C89:C116">IF(E$11*E$15&lt;A89,"",A89)</f>
        <v>64</v>
      </c>
      <c r="D89" s="63">
        <f t="shared" si="1"/>
        <v>448.8275748642189</v>
      </c>
      <c r="E89" s="64">
        <f t="shared" si="2"/>
        <v>46.98984520809185</v>
      </c>
      <c r="F89" s="66">
        <f t="shared" si="3"/>
        <v>401.83772965612707</v>
      </c>
      <c r="G89" s="64">
        <f t="shared" si="4"/>
        <v>25218.085396709117</v>
      </c>
      <c r="H89" s="65">
        <f t="shared" si="5"/>
        <v>74781.91460329085</v>
      </c>
      <c r="J89" s="19"/>
      <c r="K89" s="10">
        <f t="shared" si="6"/>
        <v>448.8275748642189</v>
      </c>
    </row>
    <row r="90" spans="1:11" ht="12.75">
      <c r="A90" s="5">
        <v>65</v>
      </c>
      <c r="C90" s="62">
        <f t="shared" si="7"/>
        <v>65</v>
      </c>
      <c r="D90" s="63">
        <f aca="true" t="shared" si="8" ref="D90:D153">IF(C90&lt;&gt;"",IF(E$17=1,(H$25*E$13/E$15)/(1-(1+(E$13/E$15))^(-E$11*E$15)),IF(OR(E$17=2,E$17=3),E90+F90,"")),"")</f>
        <v>448.8275748642189</v>
      </c>
      <c r="E90" s="64">
        <f aca="true" t="shared" si="9" ref="E90:E153">IF(C90&lt;&gt;"",H89*E$13/E$15,"")</f>
        <v>46.738696627056775</v>
      </c>
      <c r="F90" s="66">
        <f aca="true" t="shared" si="10" ref="F90:F153">IF(C90&lt;&gt;"",IF(E$17=1,D90-E90,IF(E$17=2,H$25/(E$11*E$15),IF(E$17=3,IF(E$11*E$15=C90,H$25,0),""))),"")</f>
        <v>402.08887823716213</v>
      </c>
      <c r="G90" s="64">
        <f aca="true" t="shared" si="11" ref="G90:G113">IF(C90&lt;&gt;"",G89+F90,"")</f>
        <v>25620.17427494628</v>
      </c>
      <c r="H90" s="65">
        <f aca="true" t="shared" si="12" ref="H90:H113">IF(C90&lt;&gt;"",H89-F90,"")</f>
        <v>74379.82572505368</v>
      </c>
      <c r="J90" s="19"/>
      <c r="K90" s="10">
        <f aca="true" t="shared" si="13" ref="K90:K153">+D90</f>
        <v>448.8275748642189</v>
      </c>
    </row>
    <row r="91" spans="1:11" ht="12.75">
      <c r="A91" s="5">
        <v>66</v>
      </c>
      <c r="C91" s="62">
        <f t="shared" si="7"/>
        <v>66</v>
      </c>
      <c r="D91" s="63">
        <f t="shared" si="8"/>
        <v>448.8275748642189</v>
      </c>
      <c r="E91" s="64">
        <f t="shared" si="9"/>
        <v>46.487391078158545</v>
      </c>
      <c r="F91" s="66">
        <f t="shared" si="10"/>
        <v>402.3401837860603</v>
      </c>
      <c r="G91" s="64">
        <f t="shared" si="11"/>
        <v>26022.51445873234</v>
      </c>
      <c r="H91" s="65">
        <f t="shared" si="12"/>
        <v>73977.48554126763</v>
      </c>
      <c r="J91" s="19"/>
      <c r="K91" s="10">
        <f t="shared" si="13"/>
        <v>448.8275748642189</v>
      </c>
    </row>
    <row r="92" spans="1:11" ht="12.75">
      <c r="A92" s="5">
        <v>67</v>
      </c>
      <c r="C92" s="62">
        <f t="shared" si="7"/>
        <v>67</v>
      </c>
      <c r="D92" s="63">
        <f t="shared" si="8"/>
        <v>448.8275748642189</v>
      </c>
      <c r="E92" s="64">
        <f t="shared" si="9"/>
        <v>46.23592846329226</v>
      </c>
      <c r="F92" s="66">
        <f t="shared" si="10"/>
        <v>402.5916464009266</v>
      </c>
      <c r="G92" s="64">
        <f t="shared" si="11"/>
        <v>26425.10610513327</v>
      </c>
      <c r="H92" s="65">
        <f t="shared" si="12"/>
        <v>73574.8938948667</v>
      </c>
      <c r="J92" s="19"/>
      <c r="K92" s="10">
        <f t="shared" si="13"/>
        <v>448.8275748642189</v>
      </c>
    </row>
    <row r="93" spans="1:11" ht="12.75">
      <c r="A93" s="5">
        <v>68</v>
      </c>
      <c r="C93" s="62">
        <f t="shared" si="7"/>
        <v>68</v>
      </c>
      <c r="D93" s="63">
        <f t="shared" si="8"/>
        <v>448.8275748642189</v>
      </c>
      <c r="E93" s="64">
        <f t="shared" si="9"/>
        <v>45.98430868429168</v>
      </c>
      <c r="F93" s="66">
        <f t="shared" si="10"/>
        <v>402.8432661799272</v>
      </c>
      <c r="G93" s="64">
        <f t="shared" si="11"/>
        <v>26827.949371313196</v>
      </c>
      <c r="H93" s="65">
        <f t="shared" si="12"/>
        <v>73172.05062868677</v>
      </c>
      <c r="J93" s="19"/>
      <c r="K93" s="10">
        <f t="shared" si="13"/>
        <v>448.8275748642189</v>
      </c>
    </row>
    <row r="94" spans="1:11" ht="12.75">
      <c r="A94" s="5">
        <v>69</v>
      </c>
      <c r="C94" s="62">
        <f t="shared" si="7"/>
        <v>69</v>
      </c>
      <c r="D94" s="63">
        <f t="shared" si="8"/>
        <v>448.8275748642189</v>
      </c>
      <c r="E94" s="64">
        <f t="shared" si="9"/>
        <v>45.73253164292924</v>
      </c>
      <c r="F94" s="66">
        <f t="shared" si="10"/>
        <v>403.09504322128964</v>
      </c>
      <c r="G94" s="64">
        <f t="shared" si="11"/>
        <v>27231.044414534485</v>
      </c>
      <c r="H94" s="65">
        <f t="shared" si="12"/>
        <v>72768.95558546549</v>
      </c>
      <c r="J94" s="19"/>
      <c r="K94" s="10">
        <f t="shared" si="13"/>
        <v>448.8275748642189</v>
      </c>
    </row>
    <row r="95" spans="1:11" ht="12.75">
      <c r="A95" s="5">
        <v>70</v>
      </c>
      <c r="C95" s="62">
        <f t="shared" si="7"/>
        <v>70</v>
      </c>
      <c r="D95" s="63">
        <f t="shared" si="8"/>
        <v>448.8275748642189</v>
      </c>
      <c r="E95" s="64">
        <f t="shared" si="9"/>
        <v>45.48059724091593</v>
      </c>
      <c r="F95" s="66">
        <f t="shared" si="10"/>
        <v>403.34697762330296</v>
      </c>
      <c r="G95" s="64">
        <f t="shared" si="11"/>
        <v>27634.391392157788</v>
      </c>
      <c r="H95" s="65">
        <f t="shared" si="12"/>
        <v>72365.6086078422</v>
      </c>
      <c r="J95" s="19"/>
      <c r="K95" s="10">
        <f t="shared" si="13"/>
        <v>448.8275748642189</v>
      </c>
    </row>
    <row r="96" spans="1:11" ht="12.75">
      <c r="A96" s="5">
        <v>71</v>
      </c>
      <c r="C96" s="62">
        <f t="shared" si="7"/>
        <v>71</v>
      </c>
      <c r="D96" s="63">
        <f t="shared" si="8"/>
        <v>448.8275748642189</v>
      </c>
      <c r="E96" s="64">
        <f t="shared" si="9"/>
        <v>45.22850537990137</v>
      </c>
      <c r="F96" s="66">
        <f t="shared" si="10"/>
        <v>403.5990694843175</v>
      </c>
      <c r="G96" s="64">
        <f t="shared" si="11"/>
        <v>28037.990461642104</v>
      </c>
      <c r="H96" s="65">
        <f t="shared" si="12"/>
        <v>71962.00953835787</v>
      </c>
      <c r="J96" s="19"/>
      <c r="K96" s="10">
        <f t="shared" si="13"/>
        <v>448.8275748642189</v>
      </c>
    </row>
    <row r="97" spans="1:11" ht="12.75">
      <c r="A97" s="5">
        <v>72</v>
      </c>
      <c r="C97" s="62">
        <f t="shared" si="7"/>
        <v>72</v>
      </c>
      <c r="D97" s="63">
        <f t="shared" si="8"/>
        <v>448.8275748642189</v>
      </c>
      <c r="E97" s="64">
        <f t="shared" si="9"/>
        <v>44.97625596147367</v>
      </c>
      <c r="F97" s="66">
        <f t="shared" si="10"/>
        <v>403.8513189027452</v>
      </c>
      <c r="G97" s="64">
        <f t="shared" si="11"/>
        <v>28441.841780544848</v>
      </c>
      <c r="H97" s="65">
        <f t="shared" si="12"/>
        <v>71558.15821945513</v>
      </c>
      <c r="J97" s="19"/>
      <c r="K97" s="10">
        <f t="shared" si="13"/>
        <v>448.8275748642189</v>
      </c>
    </row>
    <row r="98" spans="1:11" ht="12.75">
      <c r="A98" s="5">
        <v>73</v>
      </c>
      <c r="C98" s="62">
        <f t="shared" si="7"/>
        <v>73</v>
      </c>
      <c r="D98" s="63">
        <f t="shared" si="8"/>
        <v>448.8275748642189</v>
      </c>
      <c r="E98" s="64">
        <f t="shared" si="9"/>
        <v>44.723848887159456</v>
      </c>
      <c r="F98" s="66">
        <f t="shared" si="10"/>
        <v>404.1037259770594</v>
      </c>
      <c r="G98" s="64">
        <f t="shared" si="11"/>
        <v>28845.945506521908</v>
      </c>
      <c r="H98" s="65">
        <f t="shared" si="12"/>
        <v>71154.05449347808</v>
      </c>
      <c r="J98" s="19"/>
      <c r="K98" s="10">
        <f t="shared" si="13"/>
        <v>448.8275748642189</v>
      </c>
    </row>
    <row r="99" spans="1:11" ht="12.75">
      <c r="A99" s="5">
        <v>74</v>
      </c>
      <c r="C99" s="62">
        <f t="shared" si="7"/>
        <v>74</v>
      </c>
      <c r="D99" s="63">
        <f t="shared" si="8"/>
        <v>448.8275748642189</v>
      </c>
      <c r="E99" s="64">
        <f t="shared" si="9"/>
        <v>44.4712840584238</v>
      </c>
      <c r="F99" s="66">
        <f t="shared" si="10"/>
        <v>404.3562908057951</v>
      </c>
      <c r="G99" s="64">
        <f t="shared" si="11"/>
        <v>29250.301797327702</v>
      </c>
      <c r="H99" s="65">
        <f t="shared" si="12"/>
        <v>70749.69820267228</v>
      </c>
      <c r="J99" s="19"/>
      <c r="K99" s="10">
        <f t="shared" si="13"/>
        <v>448.8275748642189</v>
      </c>
    </row>
    <row r="100" spans="1:11" ht="12.75">
      <c r="A100" s="5">
        <v>75</v>
      </c>
      <c r="C100" s="62">
        <f t="shared" si="7"/>
        <v>75</v>
      </c>
      <c r="D100" s="63">
        <f t="shared" si="8"/>
        <v>448.8275748642189</v>
      </c>
      <c r="E100" s="64">
        <f t="shared" si="9"/>
        <v>44.21856137667017</v>
      </c>
      <c r="F100" s="66">
        <f t="shared" si="10"/>
        <v>404.60901348754874</v>
      </c>
      <c r="G100" s="64">
        <f t="shared" si="11"/>
        <v>29654.91081081525</v>
      </c>
      <c r="H100" s="65">
        <f t="shared" si="12"/>
        <v>70345.08918918473</v>
      </c>
      <c r="J100" s="19"/>
      <c r="K100" s="10">
        <f t="shared" si="13"/>
        <v>448.8275748642189</v>
      </c>
    </row>
    <row r="101" spans="1:11" ht="12.75">
      <c r="A101" s="5">
        <v>76</v>
      </c>
      <c r="C101" s="62">
        <f t="shared" si="7"/>
        <v>76</v>
      </c>
      <c r="D101" s="63">
        <f t="shared" si="8"/>
        <v>448.8275748642189</v>
      </c>
      <c r="E101" s="64">
        <f t="shared" si="9"/>
        <v>43.965680743240455</v>
      </c>
      <c r="F101" s="66">
        <f t="shared" si="10"/>
        <v>404.86189412097843</v>
      </c>
      <c r="G101" s="64">
        <f t="shared" si="11"/>
        <v>30059.77270493623</v>
      </c>
      <c r="H101" s="65">
        <f t="shared" si="12"/>
        <v>69940.22729506376</v>
      </c>
      <c r="J101" s="19"/>
      <c r="K101" s="10">
        <f t="shared" si="13"/>
        <v>448.8275748642189</v>
      </c>
    </row>
    <row r="102" spans="1:11" ht="12.75">
      <c r="A102" s="5">
        <v>77</v>
      </c>
      <c r="C102" s="62">
        <f t="shared" si="7"/>
        <v>77</v>
      </c>
      <c r="D102" s="63">
        <f t="shared" si="8"/>
        <v>448.8275748642189</v>
      </c>
      <c r="E102" s="64">
        <f t="shared" si="9"/>
        <v>43.71264205941484</v>
      </c>
      <c r="F102" s="66">
        <f t="shared" si="10"/>
        <v>405.114932804804</v>
      </c>
      <c r="G102" s="64">
        <f t="shared" si="11"/>
        <v>30464.887637741034</v>
      </c>
      <c r="H102" s="65">
        <f t="shared" si="12"/>
        <v>69535.11236225895</v>
      </c>
      <c r="J102" s="19"/>
      <c r="K102" s="10">
        <f t="shared" si="13"/>
        <v>448.8275748642189</v>
      </c>
    </row>
    <row r="103" spans="1:11" ht="12.75">
      <c r="A103" s="5">
        <v>78</v>
      </c>
      <c r="C103" s="62">
        <f t="shared" si="7"/>
        <v>78</v>
      </c>
      <c r="D103" s="63">
        <f t="shared" si="8"/>
        <v>448.8275748642189</v>
      </c>
      <c r="E103" s="64">
        <f t="shared" si="9"/>
        <v>43.459445226411844</v>
      </c>
      <c r="F103" s="66">
        <f t="shared" si="10"/>
        <v>405.36812963780704</v>
      </c>
      <c r="G103" s="64">
        <f t="shared" si="11"/>
        <v>30870.25576737884</v>
      </c>
      <c r="H103" s="65">
        <f t="shared" si="12"/>
        <v>69129.74423262115</v>
      </c>
      <c r="J103" s="19"/>
      <c r="K103" s="10">
        <f t="shared" si="13"/>
        <v>448.8275748642189</v>
      </c>
    </row>
    <row r="104" spans="1:11" ht="12.75">
      <c r="A104" s="5">
        <v>79</v>
      </c>
      <c r="C104" s="62">
        <f t="shared" si="7"/>
        <v>79</v>
      </c>
      <c r="D104" s="63">
        <f t="shared" si="8"/>
        <v>448.8275748642189</v>
      </c>
      <c r="E104" s="64">
        <f t="shared" si="9"/>
        <v>43.20609014538821</v>
      </c>
      <c r="F104" s="66">
        <f t="shared" si="10"/>
        <v>405.6214847188307</v>
      </c>
      <c r="G104" s="64">
        <f t="shared" si="11"/>
        <v>31275.87725209767</v>
      </c>
      <c r="H104" s="65">
        <f t="shared" si="12"/>
        <v>68724.12274790232</v>
      </c>
      <c r="J104" s="19"/>
      <c r="K104" s="10">
        <f t="shared" si="13"/>
        <v>448.8275748642189</v>
      </c>
    </row>
    <row r="105" spans="1:11" ht="12.75">
      <c r="A105" s="5">
        <v>80</v>
      </c>
      <c r="C105" s="62">
        <f t="shared" si="7"/>
        <v>80</v>
      </c>
      <c r="D105" s="63">
        <f t="shared" si="8"/>
        <v>448.8275748642189</v>
      </c>
      <c r="E105" s="64">
        <f t="shared" si="9"/>
        <v>42.95257671743895</v>
      </c>
      <c r="F105" s="66">
        <f t="shared" si="10"/>
        <v>405.87499814677994</v>
      </c>
      <c r="G105" s="64">
        <f t="shared" si="11"/>
        <v>31681.75225024445</v>
      </c>
      <c r="H105" s="65">
        <f t="shared" si="12"/>
        <v>68318.24774975554</v>
      </c>
      <c r="J105" s="19"/>
      <c r="K105" s="10">
        <f t="shared" si="13"/>
        <v>448.8275748642189</v>
      </c>
    </row>
    <row r="106" spans="1:11" ht="12.75">
      <c r="A106" s="5">
        <v>81</v>
      </c>
      <c r="C106" s="62">
        <f t="shared" si="7"/>
        <v>81</v>
      </c>
      <c r="D106" s="63">
        <f t="shared" si="8"/>
        <v>448.8275748642189</v>
      </c>
      <c r="E106" s="64">
        <f t="shared" si="9"/>
        <v>42.698904843597205</v>
      </c>
      <c r="F106" s="66">
        <f t="shared" si="10"/>
        <v>406.1286700206217</v>
      </c>
      <c r="G106" s="64">
        <f t="shared" si="11"/>
        <v>32087.880920265074</v>
      </c>
      <c r="H106" s="65">
        <f t="shared" si="12"/>
        <v>67912.11907973491</v>
      </c>
      <c r="J106" s="19"/>
      <c r="K106" s="10">
        <f t="shared" si="13"/>
        <v>448.8275748642189</v>
      </c>
    </row>
    <row r="107" spans="1:11" ht="12.75">
      <c r="A107" s="5">
        <v>82</v>
      </c>
      <c r="C107" s="62">
        <f t="shared" si="7"/>
        <v>82</v>
      </c>
      <c r="D107" s="63">
        <f t="shared" si="8"/>
        <v>448.8275748642189</v>
      </c>
      <c r="E107" s="64">
        <f t="shared" si="9"/>
        <v>42.44507442483432</v>
      </c>
      <c r="F107" s="66">
        <f t="shared" si="10"/>
        <v>406.38250043938456</v>
      </c>
      <c r="G107" s="64">
        <f t="shared" si="11"/>
        <v>32494.263420704458</v>
      </c>
      <c r="H107" s="65">
        <f t="shared" si="12"/>
        <v>67505.73657929552</v>
      </c>
      <c r="J107" s="19"/>
      <c r="K107" s="10">
        <f t="shared" si="13"/>
        <v>448.8275748642189</v>
      </c>
    </row>
    <row r="108" spans="1:11" ht="12.75">
      <c r="A108" s="5">
        <v>83</v>
      </c>
      <c r="C108" s="62">
        <f t="shared" si="7"/>
        <v>83</v>
      </c>
      <c r="D108" s="63">
        <f t="shared" si="8"/>
        <v>448.8275748642189</v>
      </c>
      <c r="E108" s="64">
        <f t="shared" si="9"/>
        <v>42.1910853620597</v>
      </c>
      <c r="F108" s="66">
        <f t="shared" si="10"/>
        <v>406.6364895021592</v>
      </c>
      <c r="G108" s="64">
        <f t="shared" si="11"/>
        <v>32900.899910206615</v>
      </c>
      <c r="H108" s="65">
        <f t="shared" si="12"/>
        <v>67099.10008979337</v>
      </c>
      <c r="J108" s="19"/>
      <c r="K108" s="10">
        <f t="shared" si="13"/>
        <v>448.8275748642189</v>
      </c>
    </row>
    <row r="109" spans="1:11" ht="12.75">
      <c r="A109" s="5">
        <v>84</v>
      </c>
      <c r="C109" s="62">
        <f t="shared" si="7"/>
        <v>84</v>
      </c>
      <c r="D109" s="63">
        <f t="shared" si="8"/>
        <v>448.8275748642189</v>
      </c>
      <c r="E109" s="64">
        <f t="shared" si="9"/>
        <v>41.93693755612085</v>
      </c>
      <c r="F109" s="66">
        <f t="shared" si="10"/>
        <v>406.890637308098</v>
      </c>
      <c r="G109" s="64">
        <f t="shared" si="11"/>
        <v>33307.79054751471</v>
      </c>
      <c r="H109" s="65">
        <f t="shared" si="12"/>
        <v>66692.20945248527</v>
      </c>
      <c r="J109" s="19"/>
      <c r="K109" s="10">
        <f t="shared" si="13"/>
        <v>448.8275748642189</v>
      </c>
    </row>
    <row r="110" spans="1:11" ht="12.75">
      <c r="A110" s="5">
        <v>85</v>
      </c>
      <c r="C110" s="62">
        <f t="shared" si="7"/>
        <v>85</v>
      </c>
      <c r="D110" s="63">
        <f t="shared" si="8"/>
        <v>448.8275748642189</v>
      </c>
      <c r="E110" s="64">
        <f t="shared" si="9"/>
        <v>41.68263090780329</v>
      </c>
      <c r="F110" s="66">
        <f t="shared" si="10"/>
        <v>407.1449439564156</v>
      </c>
      <c r="G110" s="64">
        <f t="shared" si="11"/>
        <v>33714.93549147113</v>
      </c>
      <c r="H110" s="65">
        <f t="shared" si="12"/>
        <v>66285.06450852886</v>
      </c>
      <c r="J110" s="19"/>
      <c r="K110" s="10">
        <f t="shared" si="13"/>
        <v>448.8275748642189</v>
      </c>
    </row>
    <row r="111" spans="1:11" ht="12.75">
      <c r="A111" s="5">
        <v>86</v>
      </c>
      <c r="C111" s="62">
        <f t="shared" si="7"/>
        <v>86</v>
      </c>
      <c r="D111" s="63">
        <f t="shared" si="8"/>
        <v>448.8275748642189</v>
      </c>
      <c r="E111" s="64">
        <f t="shared" si="9"/>
        <v>41.42816531783053</v>
      </c>
      <c r="F111" s="66">
        <f t="shared" si="10"/>
        <v>407.39940954638837</v>
      </c>
      <c r="G111" s="64">
        <f t="shared" si="11"/>
        <v>34122.334901017515</v>
      </c>
      <c r="H111" s="65">
        <f t="shared" si="12"/>
        <v>65877.66509898247</v>
      </c>
      <c r="J111" s="19"/>
      <c r="K111" s="10">
        <f t="shared" si="13"/>
        <v>448.8275748642189</v>
      </c>
    </row>
    <row r="112" spans="1:11" ht="12.75">
      <c r="A112" s="5">
        <v>87</v>
      </c>
      <c r="C112" s="62">
        <f t="shared" si="7"/>
        <v>87</v>
      </c>
      <c r="D112" s="63">
        <f t="shared" si="8"/>
        <v>448.8275748642189</v>
      </c>
      <c r="E112" s="64">
        <f t="shared" si="9"/>
        <v>41.173540686864044</v>
      </c>
      <c r="F112" s="66">
        <f t="shared" si="10"/>
        <v>407.65403417735484</v>
      </c>
      <c r="G112" s="64">
        <f t="shared" si="11"/>
        <v>34529.98893519487</v>
      </c>
      <c r="H112" s="65">
        <f t="shared" si="12"/>
        <v>65470.01106480511</v>
      </c>
      <c r="J112" s="19"/>
      <c r="K112" s="10">
        <f t="shared" si="13"/>
        <v>448.8275748642189</v>
      </c>
    </row>
    <row r="113" spans="1:11" ht="12.75">
      <c r="A113" s="5">
        <v>88</v>
      </c>
      <c r="C113" s="62">
        <f t="shared" si="7"/>
        <v>88</v>
      </c>
      <c r="D113" s="63">
        <f t="shared" si="8"/>
        <v>448.8275748642189</v>
      </c>
      <c r="E113" s="64">
        <f t="shared" si="9"/>
        <v>40.918756915503195</v>
      </c>
      <c r="F113" s="66">
        <f t="shared" si="10"/>
        <v>407.9088179487157</v>
      </c>
      <c r="G113" s="64">
        <f t="shared" si="11"/>
        <v>34937.89775314359</v>
      </c>
      <c r="H113" s="65">
        <f t="shared" si="12"/>
        <v>65062.1022468564</v>
      </c>
      <c r="J113" s="19"/>
      <c r="K113" s="10">
        <f t="shared" si="13"/>
        <v>448.8275748642189</v>
      </c>
    </row>
    <row r="114" spans="1:11" ht="12.75">
      <c r="A114" s="5">
        <v>89</v>
      </c>
      <c r="C114" s="62">
        <f t="shared" si="7"/>
        <v>89</v>
      </c>
      <c r="D114" s="63">
        <f t="shared" si="8"/>
        <v>448.8275748642189</v>
      </c>
      <c r="E114" s="64">
        <f t="shared" si="9"/>
        <v>40.66381390428525</v>
      </c>
      <c r="F114" s="66">
        <f t="shared" si="10"/>
        <v>408.16376095993365</v>
      </c>
      <c r="G114" s="64">
        <f aca="true" t="shared" si="14" ref="G114:G177">IF(C114&lt;&gt;"",G113+F114,"")</f>
        <v>35346.06151410352</v>
      </c>
      <c r="H114" s="65">
        <f aca="true" t="shared" si="15" ref="H114:H177">IF(C114&lt;&gt;"",H113-F114,"")</f>
        <v>64653.93848589646</v>
      </c>
      <c r="J114" s="19"/>
      <c r="K114" s="10">
        <f t="shared" si="13"/>
        <v>448.8275748642189</v>
      </c>
    </row>
    <row r="115" spans="1:11" ht="12.75">
      <c r="A115" s="5">
        <v>90</v>
      </c>
      <c r="C115" s="62">
        <f t="shared" si="7"/>
        <v>90</v>
      </c>
      <c r="D115" s="63">
        <f t="shared" si="8"/>
        <v>448.8275748642189</v>
      </c>
      <c r="E115" s="64">
        <f t="shared" si="9"/>
        <v>40.408711553685286</v>
      </c>
      <c r="F115" s="66">
        <f t="shared" si="10"/>
        <v>408.4188633105336</v>
      </c>
      <c r="G115" s="64">
        <f t="shared" si="14"/>
        <v>35754.48037741406</v>
      </c>
      <c r="H115" s="65">
        <f t="shared" si="15"/>
        <v>64245.519622585925</v>
      </c>
      <c r="J115" s="19"/>
      <c r="K115" s="10">
        <f t="shared" si="13"/>
        <v>448.8275748642189</v>
      </c>
    </row>
    <row r="116" spans="1:11" ht="12.75">
      <c r="A116" s="5">
        <v>91</v>
      </c>
      <c r="C116" s="62">
        <f t="shared" si="7"/>
        <v>91</v>
      </c>
      <c r="D116" s="63">
        <f t="shared" si="8"/>
        <v>448.8275748642189</v>
      </c>
      <c r="E116" s="64">
        <f t="shared" si="9"/>
        <v>40.1534497641162</v>
      </c>
      <c r="F116" s="66">
        <f t="shared" si="10"/>
        <v>408.6741251001027</v>
      </c>
      <c r="G116" s="64">
        <f t="shared" si="14"/>
        <v>36163.15450251416</v>
      </c>
      <c r="H116" s="65">
        <f t="shared" si="15"/>
        <v>63836.845497485825</v>
      </c>
      <c r="J116" s="19"/>
      <c r="K116" s="10">
        <f t="shared" si="13"/>
        <v>448.8275748642189</v>
      </c>
    </row>
    <row r="117" spans="1:11" ht="12.75">
      <c r="A117" s="5">
        <v>92</v>
      </c>
      <c r="C117" s="62">
        <f aca="true" t="shared" si="16" ref="C117:C177">IF(E$11*E$15&lt;A117,"",A117)</f>
        <v>92</v>
      </c>
      <c r="D117" s="63">
        <f t="shared" si="8"/>
        <v>448.8275748642189</v>
      </c>
      <c r="E117" s="64">
        <f t="shared" si="9"/>
        <v>39.89802843592864</v>
      </c>
      <c r="F117" s="66">
        <f t="shared" si="10"/>
        <v>408.9295464282902</v>
      </c>
      <c r="G117" s="64">
        <f t="shared" si="14"/>
        <v>36572.08404894245</v>
      </c>
      <c r="H117" s="65">
        <f t="shared" si="15"/>
        <v>63427.915951057534</v>
      </c>
      <c r="J117" s="19"/>
      <c r="K117" s="10">
        <f t="shared" si="13"/>
        <v>448.8275748642189</v>
      </c>
    </row>
    <row r="118" spans="1:11" ht="12.75">
      <c r="A118" s="5">
        <v>93</v>
      </c>
      <c r="C118" s="62">
        <f t="shared" si="16"/>
        <v>93</v>
      </c>
      <c r="D118" s="63">
        <f t="shared" si="8"/>
        <v>448.8275748642189</v>
      </c>
      <c r="E118" s="64">
        <f t="shared" si="9"/>
        <v>39.64244746941096</v>
      </c>
      <c r="F118" s="66">
        <f t="shared" si="10"/>
        <v>409.1851273948079</v>
      </c>
      <c r="G118" s="64">
        <f t="shared" si="14"/>
        <v>36981.26917633726</v>
      </c>
      <c r="H118" s="65">
        <f t="shared" si="15"/>
        <v>63018.73082366273</v>
      </c>
      <c r="J118" s="19"/>
      <c r="K118" s="10">
        <f t="shared" si="13"/>
        <v>448.8275748642189</v>
      </c>
    </row>
    <row r="119" spans="1:11" ht="12.75">
      <c r="A119" s="5">
        <v>94</v>
      </c>
      <c r="C119" s="62">
        <f t="shared" si="16"/>
        <v>94</v>
      </c>
      <c r="D119" s="63">
        <f t="shared" si="8"/>
        <v>448.8275748642189</v>
      </c>
      <c r="E119" s="64">
        <f t="shared" si="9"/>
        <v>39.3867067647892</v>
      </c>
      <c r="F119" s="66">
        <f t="shared" si="10"/>
        <v>409.4408680994297</v>
      </c>
      <c r="G119" s="64">
        <f t="shared" si="14"/>
        <v>37390.71004443669</v>
      </c>
      <c r="H119" s="65">
        <f t="shared" si="15"/>
        <v>62609.2899555633</v>
      </c>
      <c r="J119" s="19"/>
      <c r="K119" s="10">
        <f t="shared" si="13"/>
        <v>448.8275748642189</v>
      </c>
    </row>
    <row r="120" spans="1:11" ht="12.75">
      <c r="A120" s="5">
        <v>95</v>
      </c>
      <c r="C120" s="62">
        <f t="shared" si="16"/>
        <v>95</v>
      </c>
      <c r="D120" s="63">
        <f t="shared" si="8"/>
        <v>448.8275748642189</v>
      </c>
      <c r="E120" s="64">
        <f t="shared" si="9"/>
        <v>39.13080622222706</v>
      </c>
      <c r="F120" s="66">
        <f t="shared" si="10"/>
        <v>409.6967686419918</v>
      </c>
      <c r="G120" s="64">
        <f t="shared" si="14"/>
        <v>37800.406813078676</v>
      </c>
      <c r="H120" s="65">
        <f t="shared" si="15"/>
        <v>62199.59318692131</v>
      </c>
      <c r="J120" s="19"/>
      <c r="K120" s="10">
        <f t="shared" si="13"/>
        <v>448.8275748642189</v>
      </c>
    </row>
    <row r="121" spans="1:11" ht="12.75">
      <c r="A121" s="5">
        <v>96</v>
      </c>
      <c r="C121" s="62">
        <f t="shared" si="16"/>
        <v>96</v>
      </c>
      <c r="D121" s="63">
        <f t="shared" si="8"/>
        <v>448.8275748642189</v>
      </c>
      <c r="E121" s="64">
        <f t="shared" si="9"/>
        <v>38.87474574182581</v>
      </c>
      <c r="F121" s="66">
        <f t="shared" si="10"/>
        <v>409.9528291223931</v>
      </c>
      <c r="G121" s="64">
        <f t="shared" si="14"/>
        <v>38210.35964220107</v>
      </c>
      <c r="H121" s="65">
        <f t="shared" si="15"/>
        <v>61789.64035779892</v>
      </c>
      <c r="J121" s="19"/>
      <c r="K121" s="10">
        <f t="shared" si="13"/>
        <v>448.8275748642189</v>
      </c>
    </row>
    <row r="122" spans="1:11" ht="12.75">
      <c r="A122" s="5">
        <v>97</v>
      </c>
      <c r="C122" s="62">
        <f t="shared" si="16"/>
        <v>97</v>
      </c>
      <c r="D122" s="63">
        <f t="shared" si="8"/>
        <v>448.8275748642189</v>
      </c>
      <c r="E122" s="64">
        <f t="shared" si="9"/>
        <v>38.618525223624324</v>
      </c>
      <c r="F122" s="66">
        <f t="shared" si="10"/>
        <v>410.20904964059457</v>
      </c>
      <c r="G122" s="64">
        <f t="shared" si="14"/>
        <v>38620.56869184166</v>
      </c>
      <c r="H122" s="65">
        <f t="shared" si="15"/>
        <v>61379.431308158324</v>
      </c>
      <c r="J122" s="19"/>
      <c r="K122" s="10">
        <f t="shared" si="13"/>
        <v>448.8275748642189</v>
      </c>
    </row>
    <row r="123" spans="1:11" ht="12.75">
      <c r="A123" s="5">
        <v>98</v>
      </c>
      <c r="C123" s="62">
        <f t="shared" si="16"/>
        <v>98</v>
      </c>
      <c r="D123" s="63">
        <f t="shared" si="8"/>
        <v>448.8275748642189</v>
      </c>
      <c r="E123" s="64">
        <f t="shared" si="9"/>
        <v>38.36214456759895</v>
      </c>
      <c r="F123" s="66">
        <f t="shared" si="10"/>
        <v>410.46543029661996</v>
      </c>
      <c r="G123" s="64">
        <f t="shared" si="14"/>
        <v>39031.034122138284</v>
      </c>
      <c r="H123" s="65">
        <f t="shared" si="15"/>
        <v>60968.9658778617</v>
      </c>
      <c r="J123" s="19"/>
      <c r="K123" s="10">
        <f t="shared" si="13"/>
        <v>448.8275748642189</v>
      </c>
    </row>
    <row r="124" spans="1:11" ht="12.75">
      <c r="A124" s="5">
        <v>99</v>
      </c>
      <c r="C124" s="62">
        <f t="shared" si="16"/>
        <v>99</v>
      </c>
      <c r="D124" s="63">
        <f t="shared" si="8"/>
        <v>448.8275748642189</v>
      </c>
      <c r="E124" s="64">
        <f t="shared" si="9"/>
        <v>38.10560367366356</v>
      </c>
      <c r="F124" s="66">
        <f t="shared" si="10"/>
        <v>410.72197119055534</v>
      </c>
      <c r="G124" s="64">
        <f t="shared" si="14"/>
        <v>39441.75609332884</v>
      </c>
      <c r="H124" s="65">
        <f t="shared" si="15"/>
        <v>60558.243906671145</v>
      </c>
      <c r="J124" s="19"/>
      <c r="K124" s="10">
        <f t="shared" si="13"/>
        <v>448.8275748642189</v>
      </c>
    </row>
    <row r="125" spans="1:11" ht="12.75">
      <c r="A125" s="5">
        <v>100</v>
      </c>
      <c r="C125" s="62">
        <f t="shared" si="16"/>
        <v>100</v>
      </c>
      <c r="D125" s="63">
        <f t="shared" si="8"/>
        <v>448.8275748642189</v>
      </c>
      <c r="E125" s="64">
        <f t="shared" si="9"/>
        <v>37.848902441669466</v>
      </c>
      <c r="F125" s="66">
        <f t="shared" si="10"/>
        <v>410.97867242254944</v>
      </c>
      <c r="G125" s="64">
        <f t="shared" si="14"/>
        <v>39852.73476575139</v>
      </c>
      <c r="H125" s="65">
        <f t="shared" si="15"/>
        <v>60147.265234248596</v>
      </c>
      <c r="J125" s="19"/>
      <c r="K125" s="10">
        <f t="shared" si="13"/>
        <v>448.8275748642189</v>
      </c>
    </row>
    <row r="126" spans="1:11" ht="12.75">
      <c r="A126" s="5">
        <v>101</v>
      </c>
      <c r="C126" s="62">
        <f t="shared" si="16"/>
        <v>101</v>
      </c>
      <c r="D126" s="63">
        <f t="shared" si="8"/>
        <v>448.8275748642189</v>
      </c>
      <c r="E126" s="64">
        <f t="shared" si="9"/>
        <v>37.59204077140537</v>
      </c>
      <c r="F126" s="66">
        <f t="shared" si="10"/>
        <v>411.2355340928135</v>
      </c>
      <c r="G126" s="64">
        <f t="shared" si="14"/>
        <v>40263.9702998442</v>
      </c>
      <c r="H126" s="65">
        <f t="shared" si="15"/>
        <v>59736.029700155785</v>
      </c>
      <c r="J126" s="19"/>
      <c r="K126" s="10">
        <f t="shared" si="13"/>
        <v>448.8275748642189</v>
      </c>
    </row>
    <row r="127" spans="1:11" ht="12.75">
      <c r="A127" s="5">
        <v>102</v>
      </c>
      <c r="C127" s="62">
        <f t="shared" si="16"/>
        <v>102</v>
      </c>
      <c r="D127" s="63">
        <f t="shared" si="8"/>
        <v>448.8275748642189</v>
      </c>
      <c r="E127" s="64">
        <f t="shared" si="9"/>
        <v>37.33501856259736</v>
      </c>
      <c r="F127" s="66">
        <f t="shared" si="10"/>
        <v>411.4925563016215</v>
      </c>
      <c r="G127" s="64">
        <f t="shared" si="14"/>
        <v>40675.46285614582</v>
      </c>
      <c r="H127" s="65">
        <f t="shared" si="15"/>
        <v>59324.53714385416</v>
      </c>
      <c r="J127" s="19"/>
      <c r="K127" s="10">
        <f t="shared" si="13"/>
        <v>448.8275748642189</v>
      </c>
    </row>
    <row r="128" spans="1:11" ht="12.75">
      <c r="A128" s="5">
        <v>103</v>
      </c>
      <c r="C128" s="62">
        <f t="shared" si="16"/>
        <v>103</v>
      </c>
      <c r="D128" s="63">
        <f t="shared" si="8"/>
        <v>448.8275748642189</v>
      </c>
      <c r="E128" s="64">
        <f t="shared" si="9"/>
        <v>37.07783571490885</v>
      </c>
      <c r="F128" s="66">
        <f t="shared" si="10"/>
        <v>411.74973914931</v>
      </c>
      <c r="G128" s="64">
        <f t="shared" si="14"/>
        <v>41087.21259529513</v>
      </c>
      <c r="H128" s="65">
        <f t="shared" si="15"/>
        <v>58912.78740470485</v>
      </c>
      <c r="J128" s="19"/>
      <c r="K128" s="10">
        <f t="shared" si="13"/>
        <v>448.8275748642189</v>
      </c>
    </row>
    <row r="129" spans="1:11" ht="12.75">
      <c r="A129" s="5">
        <v>104</v>
      </c>
      <c r="C129" s="62">
        <f t="shared" si="16"/>
        <v>104</v>
      </c>
      <c r="D129" s="63">
        <f t="shared" si="8"/>
        <v>448.8275748642189</v>
      </c>
      <c r="E129" s="64">
        <f t="shared" si="9"/>
        <v>36.82049212794053</v>
      </c>
      <c r="F129" s="66">
        <f t="shared" si="10"/>
        <v>412.00708273627833</v>
      </c>
      <c r="G129" s="64">
        <f t="shared" si="14"/>
        <v>41499.21967803141</v>
      </c>
      <c r="H129" s="65">
        <f t="shared" si="15"/>
        <v>58500.780321968574</v>
      </c>
      <c r="J129" s="19"/>
      <c r="K129" s="10">
        <f t="shared" si="13"/>
        <v>448.8275748642189</v>
      </c>
    </row>
    <row r="130" spans="1:11" ht="12.75">
      <c r="A130" s="5">
        <v>105</v>
      </c>
      <c r="C130" s="62">
        <f t="shared" si="16"/>
        <v>105</v>
      </c>
      <c r="D130" s="63">
        <f t="shared" si="8"/>
        <v>448.8275748642189</v>
      </c>
      <c r="E130" s="64">
        <f t="shared" si="9"/>
        <v>36.562987701230355</v>
      </c>
      <c r="F130" s="66">
        <f t="shared" si="10"/>
        <v>412.2645871629885</v>
      </c>
      <c r="G130" s="64">
        <f t="shared" si="14"/>
        <v>41911.4842651944</v>
      </c>
      <c r="H130" s="65">
        <f t="shared" si="15"/>
        <v>58088.51573480559</v>
      </c>
      <c r="J130" s="19"/>
      <c r="K130" s="10">
        <f t="shared" si="13"/>
        <v>448.8275748642189</v>
      </c>
    </row>
    <row r="131" spans="1:11" ht="12.75">
      <c r="A131" s="5">
        <v>106</v>
      </c>
      <c r="C131" s="62">
        <f t="shared" si="16"/>
        <v>106</v>
      </c>
      <c r="D131" s="63">
        <f t="shared" si="8"/>
        <v>448.8275748642189</v>
      </c>
      <c r="E131" s="64">
        <f t="shared" si="9"/>
        <v>36.30532233425349</v>
      </c>
      <c r="F131" s="66">
        <f t="shared" si="10"/>
        <v>412.5222525299654</v>
      </c>
      <c r="G131" s="64">
        <f t="shared" si="14"/>
        <v>42324.00651772437</v>
      </c>
      <c r="H131" s="65">
        <f t="shared" si="15"/>
        <v>57675.99348227562</v>
      </c>
      <c r="J131" s="19"/>
      <c r="K131" s="10">
        <f t="shared" si="13"/>
        <v>448.8275748642189</v>
      </c>
    </row>
    <row r="132" spans="1:11" ht="12.75">
      <c r="A132" s="5">
        <v>107</v>
      </c>
      <c r="C132" s="62">
        <f t="shared" si="16"/>
        <v>107</v>
      </c>
      <c r="D132" s="63">
        <f t="shared" si="8"/>
        <v>448.8275748642189</v>
      </c>
      <c r="E132" s="64">
        <f t="shared" si="9"/>
        <v>36.047495926422265</v>
      </c>
      <c r="F132" s="66">
        <f t="shared" si="10"/>
        <v>412.78007893779665</v>
      </c>
      <c r="G132" s="64">
        <f t="shared" si="14"/>
        <v>42736.78659666216</v>
      </c>
      <c r="H132" s="65">
        <f t="shared" si="15"/>
        <v>57263.213403337824</v>
      </c>
      <c r="J132" s="19"/>
      <c r="K132" s="10">
        <f t="shared" si="13"/>
        <v>448.8275748642189</v>
      </c>
    </row>
    <row r="133" spans="1:11" ht="12.75">
      <c r="A133" s="5">
        <v>108</v>
      </c>
      <c r="C133" s="62">
        <f t="shared" si="16"/>
        <v>108</v>
      </c>
      <c r="D133" s="63">
        <f t="shared" si="8"/>
        <v>448.8275748642189</v>
      </c>
      <c r="E133" s="64">
        <f t="shared" si="9"/>
        <v>35.78950837708614</v>
      </c>
      <c r="F133" s="66">
        <f t="shared" si="10"/>
        <v>413.03806648713277</v>
      </c>
      <c r="G133" s="64">
        <f t="shared" si="14"/>
        <v>43149.824663149295</v>
      </c>
      <c r="H133" s="65">
        <f t="shared" si="15"/>
        <v>56850.17533685069</v>
      </c>
      <c r="J133" s="19"/>
      <c r="K133" s="10">
        <f t="shared" si="13"/>
        <v>448.8275748642189</v>
      </c>
    </row>
    <row r="134" spans="1:11" ht="12.75">
      <c r="A134" s="5">
        <v>109</v>
      </c>
      <c r="C134" s="62">
        <f t="shared" si="16"/>
        <v>109</v>
      </c>
      <c r="D134" s="63">
        <f t="shared" si="8"/>
        <v>448.8275748642189</v>
      </c>
      <c r="E134" s="64">
        <f t="shared" si="9"/>
        <v>35.53135958553168</v>
      </c>
      <c r="F134" s="66">
        <f t="shared" si="10"/>
        <v>413.2962152786872</v>
      </c>
      <c r="G134" s="64">
        <f t="shared" si="14"/>
        <v>43563.12087842798</v>
      </c>
      <c r="H134" s="65">
        <f t="shared" si="15"/>
        <v>56436.879121572005</v>
      </c>
      <c r="J134" s="19"/>
      <c r="K134" s="10">
        <f t="shared" si="13"/>
        <v>448.8275748642189</v>
      </c>
    </row>
    <row r="135" spans="1:11" ht="12.75">
      <c r="A135" s="5">
        <v>110</v>
      </c>
      <c r="C135" s="62">
        <f t="shared" si="16"/>
        <v>110</v>
      </c>
      <c r="D135" s="63">
        <f t="shared" si="8"/>
        <v>448.8275748642189</v>
      </c>
      <c r="E135" s="64">
        <f t="shared" si="9"/>
        <v>35.273049450982505</v>
      </c>
      <c r="F135" s="66">
        <f t="shared" si="10"/>
        <v>413.5545254132364</v>
      </c>
      <c r="G135" s="64">
        <f t="shared" si="14"/>
        <v>43976.67540384122</v>
      </c>
      <c r="H135" s="65">
        <f t="shared" si="15"/>
        <v>56023.32459615877</v>
      </c>
      <c r="J135" s="19"/>
      <c r="K135" s="10">
        <f t="shared" si="13"/>
        <v>448.8275748642189</v>
      </c>
    </row>
    <row r="136" spans="1:11" ht="12.75">
      <c r="A136" s="5">
        <v>111</v>
      </c>
      <c r="C136" s="62">
        <f t="shared" si="16"/>
        <v>111</v>
      </c>
      <c r="D136" s="63">
        <f t="shared" si="8"/>
        <v>448.8275748642189</v>
      </c>
      <c r="E136" s="64">
        <f t="shared" si="9"/>
        <v>35.014577872599226</v>
      </c>
      <c r="F136" s="66">
        <f t="shared" si="10"/>
        <v>413.8129969916197</v>
      </c>
      <c r="G136" s="64">
        <f t="shared" si="14"/>
        <v>44390.48840083284</v>
      </c>
      <c r="H136" s="65">
        <f t="shared" si="15"/>
        <v>55609.51159916715</v>
      </c>
      <c r="J136" s="19"/>
      <c r="K136" s="10">
        <f t="shared" si="13"/>
        <v>448.8275748642189</v>
      </c>
    </row>
    <row r="137" spans="1:11" ht="12.75">
      <c r="A137" s="5">
        <v>112</v>
      </c>
      <c r="C137" s="62">
        <f t="shared" si="16"/>
        <v>112</v>
      </c>
      <c r="D137" s="63">
        <f t="shared" si="8"/>
        <v>448.8275748642189</v>
      </c>
      <c r="E137" s="64">
        <f t="shared" si="9"/>
        <v>34.75594474947947</v>
      </c>
      <c r="F137" s="66">
        <f t="shared" si="10"/>
        <v>414.07163011473943</v>
      </c>
      <c r="G137" s="64">
        <f t="shared" si="14"/>
        <v>44804.56003094758</v>
      </c>
      <c r="H137" s="65">
        <f t="shared" si="15"/>
        <v>55195.43996905241</v>
      </c>
      <c r="J137" s="19"/>
      <c r="K137" s="10">
        <f t="shared" si="13"/>
        <v>448.8275748642189</v>
      </c>
    </row>
    <row r="138" spans="1:11" ht="12.75">
      <c r="A138" s="5">
        <v>113</v>
      </c>
      <c r="C138" s="62">
        <f t="shared" si="16"/>
        <v>113</v>
      </c>
      <c r="D138" s="63">
        <f t="shared" si="8"/>
        <v>448.8275748642189</v>
      </c>
      <c r="E138" s="64">
        <f t="shared" si="9"/>
        <v>34.49714998065775</v>
      </c>
      <c r="F138" s="66">
        <f t="shared" si="10"/>
        <v>414.33042488356114</v>
      </c>
      <c r="G138" s="64">
        <f t="shared" si="14"/>
        <v>45218.89045583114</v>
      </c>
      <c r="H138" s="65">
        <f t="shared" si="15"/>
        <v>54781.109544168845</v>
      </c>
      <c r="J138" s="19"/>
      <c r="K138" s="10">
        <f t="shared" si="13"/>
        <v>448.8275748642189</v>
      </c>
    </row>
    <row r="139" spans="1:11" ht="12.75">
      <c r="A139" s="5">
        <v>114</v>
      </c>
      <c r="C139" s="62">
        <f t="shared" si="16"/>
        <v>114</v>
      </c>
      <c r="D139" s="63">
        <f t="shared" si="8"/>
        <v>448.8275748642189</v>
      </c>
      <c r="E139" s="64">
        <f t="shared" si="9"/>
        <v>34.238193465105525</v>
      </c>
      <c r="F139" s="66">
        <f t="shared" si="10"/>
        <v>414.58938139911334</v>
      </c>
      <c r="G139" s="64">
        <f t="shared" si="14"/>
        <v>45633.479837230254</v>
      </c>
      <c r="H139" s="65">
        <f t="shared" si="15"/>
        <v>54366.52016276973</v>
      </c>
      <c r="J139" s="19"/>
      <c r="K139" s="10">
        <f t="shared" si="13"/>
        <v>448.8275748642189</v>
      </c>
    </row>
    <row r="140" spans="1:11" ht="12.75">
      <c r="A140" s="5">
        <v>115</v>
      </c>
      <c r="C140" s="62">
        <f t="shared" si="16"/>
        <v>115</v>
      </c>
      <c r="D140" s="63">
        <f t="shared" si="8"/>
        <v>448.8275748642189</v>
      </c>
      <c r="E140" s="64">
        <f t="shared" si="9"/>
        <v>33.97907510173108</v>
      </c>
      <c r="F140" s="66">
        <f t="shared" si="10"/>
        <v>414.8484997624878</v>
      </c>
      <c r="G140" s="64">
        <f t="shared" si="14"/>
        <v>46048.328336992745</v>
      </c>
      <c r="H140" s="65">
        <f t="shared" si="15"/>
        <v>53951.67166300724</v>
      </c>
      <c r="J140" s="19"/>
      <c r="K140" s="10">
        <f t="shared" si="13"/>
        <v>448.8275748642189</v>
      </c>
    </row>
    <row r="141" spans="1:11" ht="12.75">
      <c r="A141" s="5">
        <v>116</v>
      </c>
      <c r="C141" s="62">
        <f t="shared" si="16"/>
        <v>116</v>
      </c>
      <c r="D141" s="63">
        <f t="shared" si="8"/>
        <v>448.8275748642189</v>
      </c>
      <c r="E141" s="64">
        <f t="shared" si="9"/>
        <v>33.71979478937953</v>
      </c>
      <c r="F141" s="66">
        <f t="shared" si="10"/>
        <v>415.10778007483935</v>
      </c>
      <c r="G141" s="64">
        <f t="shared" si="14"/>
        <v>46463.436117067584</v>
      </c>
      <c r="H141" s="65">
        <f t="shared" si="15"/>
        <v>53536.5638829324</v>
      </c>
      <c r="J141" s="19"/>
      <c r="K141" s="10">
        <f t="shared" si="13"/>
        <v>448.8275748642189</v>
      </c>
    </row>
    <row r="142" spans="1:11" ht="12.75">
      <c r="A142" s="5">
        <v>117</v>
      </c>
      <c r="C142" s="62">
        <f t="shared" si="16"/>
        <v>117</v>
      </c>
      <c r="D142" s="63">
        <f t="shared" si="8"/>
        <v>448.8275748642189</v>
      </c>
      <c r="E142" s="64">
        <f t="shared" si="9"/>
        <v>33.46035242683275</v>
      </c>
      <c r="F142" s="66">
        <f t="shared" si="10"/>
        <v>415.36722243738615</v>
      </c>
      <c r="G142" s="64">
        <f t="shared" si="14"/>
        <v>46878.80333950497</v>
      </c>
      <c r="H142" s="65">
        <f t="shared" si="15"/>
        <v>53121.196660495014</v>
      </c>
      <c r="J142" s="19"/>
      <c r="K142" s="10">
        <f t="shared" si="13"/>
        <v>448.8275748642189</v>
      </c>
    </row>
    <row r="143" spans="1:11" ht="12.75">
      <c r="A143" s="5">
        <v>118</v>
      </c>
      <c r="C143" s="62">
        <f t="shared" si="16"/>
        <v>118</v>
      </c>
      <c r="D143" s="63">
        <f t="shared" si="8"/>
        <v>448.8275748642189</v>
      </c>
      <c r="E143" s="64">
        <f t="shared" si="9"/>
        <v>33.20074791280938</v>
      </c>
      <c r="F143" s="66">
        <f t="shared" si="10"/>
        <v>415.6268269514095</v>
      </c>
      <c r="G143" s="64">
        <f t="shared" si="14"/>
        <v>47294.43016645638</v>
      </c>
      <c r="H143" s="65">
        <f t="shared" si="15"/>
        <v>52705.5698335436</v>
      </c>
      <c r="J143" s="19"/>
      <c r="K143" s="10">
        <f t="shared" si="13"/>
        <v>448.8275748642189</v>
      </c>
    </row>
    <row r="144" spans="1:11" ht="12.75">
      <c r="A144" s="5">
        <v>119</v>
      </c>
      <c r="C144" s="62">
        <f t="shared" si="16"/>
        <v>119</v>
      </c>
      <c r="D144" s="63">
        <f t="shared" si="8"/>
        <v>448.8275748642189</v>
      </c>
      <c r="E144" s="64">
        <f t="shared" si="9"/>
        <v>32.94098114596475</v>
      </c>
      <c r="F144" s="66">
        <f t="shared" si="10"/>
        <v>415.8865937182541</v>
      </c>
      <c r="G144" s="64">
        <f t="shared" si="14"/>
        <v>47710.31676017464</v>
      </c>
      <c r="H144" s="65">
        <f t="shared" si="15"/>
        <v>52289.68323982535</v>
      </c>
      <c r="J144" s="19"/>
      <c r="K144" s="10">
        <f t="shared" si="13"/>
        <v>448.8275748642189</v>
      </c>
    </row>
    <row r="145" spans="1:11" ht="12.75">
      <c r="A145" s="5">
        <v>120</v>
      </c>
      <c r="C145" s="62">
        <f t="shared" si="16"/>
        <v>120</v>
      </c>
      <c r="D145" s="63">
        <f t="shared" si="8"/>
        <v>448.8275748642189</v>
      </c>
      <c r="E145" s="64">
        <f t="shared" si="9"/>
        <v>32.68105202489084</v>
      </c>
      <c r="F145" s="66">
        <f t="shared" si="10"/>
        <v>416.14652283932804</v>
      </c>
      <c r="G145" s="64">
        <f t="shared" si="14"/>
        <v>48126.46328301397</v>
      </c>
      <c r="H145" s="65">
        <f t="shared" si="15"/>
        <v>51873.53671698602</v>
      </c>
      <c r="J145" s="19"/>
      <c r="K145" s="10">
        <f t="shared" si="13"/>
        <v>448.8275748642189</v>
      </c>
    </row>
    <row r="146" spans="1:11" ht="12.75">
      <c r="A146" s="5">
        <v>121</v>
      </c>
      <c r="C146" s="62">
        <f t="shared" si="16"/>
        <v>121</v>
      </c>
      <c r="D146" s="63">
        <f t="shared" si="8"/>
        <v>448.8275748642189</v>
      </c>
      <c r="E146" s="64">
        <f t="shared" si="9"/>
        <v>32.42096044811626</v>
      </c>
      <c r="F146" s="66">
        <f t="shared" si="10"/>
        <v>416.4066144161026</v>
      </c>
      <c r="G146" s="64">
        <f t="shared" si="14"/>
        <v>48542.86989743007</v>
      </c>
      <c r="H146" s="65">
        <f t="shared" si="15"/>
        <v>51457.130102569914</v>
      </c>
      <c r="J146" s="19"/>
      <c r="K146" s="10">
        <f t="shared" si="13"/>
        <v>448.8275748642189</v>
      </c>
    </row>
    <row r="147" spans="1:11" ht="12.75">
      <c r="A147" s="5">
        <v>122</v>
      </c>
      <c r="C147" s="62">
        <f t="shared" si="16"/>
        <v>122</v>
      </c>
      <c r="D147" s="63">
        <f t="shared" si="8"/>
        <v>448.8275748642189</v>
      </c>
      <c r="E147" s="64">
        <f t="shared" si="9"/>
        <v>32.16070631410619</v>
      </c>
      <c r="F147" s="66">
        <f t="shared" si="10"/>
        <v>416.66686855011267</v>
      </c>
      <c r="G147" s="64">
        <f t="shared" si="14"/>
        <v>48959.536765980185</v>
      </c>
      <c r="H147" s="65">
        <f t="shared" si="15"/>
        <v>51040.4632340198</v>
      </c>
      <c r="J147" s="19"/>
      <c r="K147" s="10">
        <f t="shared" si="13"/>
        <v>448.8275748642189</v>
      </c>
    </row>
    <row r="148" spans="1:11" ht="12.75">
      <c r="A148" s="5">
        <v>123</v>
      </c>
      <c r="C148" s="62">
        <f t="shared" si="16"/>
        <v>123</v>
      </c>
      <c r="D148" s="63">
        <f t="shared" si="8"/>
        <v>448.8275748642189</v>
      </c>
      <c r="E148" s="64">
        <f t="shared" si="9"/>
        <v>31.900289521262376</v>
      </c>
      <c r="F148" s="66">
        <f t="shared" si="10"/>
        <v>416.9272853429565</v>
      </c>
      <c r="G148" s="64">
        <f t="shared" si="14"/>
        <v>49376.46405132314</v>
      </c>
      <c r="H148" s="65">
        <f t="shared" si="15"/>
        <v>50623.53594867684</v>
      </c>
      <c r="J148" s="19"/>
      <c r="K148" s="10">
        <f t="shared" si="13"/>
        <v>448.8275748642189</v>
      </c>
    </row>
    <row r="149" spans="1:11" ht="12.75">
      <c r="A149" s="5">
        <v>124</v>
      </c>
      <c r="C149" s="62">
        <f t="shared" si="16"/>
        <v>124</v>
      </c>
      <c r="D149" s="63">
        <f t="shared" si="8"/>
        <v>448.8275748642189</v>
      </c>
      <c r="E149" s="64">
        <f t="shared" si="9"/>
        <v>31.639709967923025</v>
      </c>
      <c r="F149" s="66">
        <f t="shared" si="10"/>
        <v>417.1878648962959</v>
      </c>
      <c r="G149" s="64">
        <f t="shared" si="14"/>
        <v>49793.65191621944</v>
      </c>
      <c r="H149" s="65">
        <f t="shared" si="15"/>
        <v>50206.34808378055</v>
      </c>
      <c r="J149" s="19"/>
      <c r="K149" s="10">
        <f t="shared" si="13"/>
        <v>448.8275748642189</v>
      </c>
    </row>
    <row r="150" spans="1:11" ht="12.75">
      <c r="A150" s="5">
        <v>125</v>
      </c>
      <c r="C150" s="62">
        <f t="shared" si="16"/>
        <v>125</v>
      </c>
      <c r="D150" s="63">
        <f t="shared" si="8"/>
        <v>448.8275748642189</v>
      </c>
      <c r="E150" s="64">
        <f t="shared" si="9"/>
        <v>31.37896755236284</v>
      </c>
      <c r="F150" s="66">
        <f t="shared" si="10"/>
        <v>417.44860731185605</v>
      </c>
      <c r="G150" s="64">
        <f t="shared" si="14"/>
        <v>50211.10052353129</v>
      </c>
      <c r="H150" s="65">
        <f t="shared" si="15"/>
        <v>49788.899476468694</v>
      </c>
      <c r="J150" s="19"/>
      <c r="K150" s="10">
        <f t="shared" si="13"/>
        <v>448.8275748642189</v>
      </c>
    </row>
    <row r="151" spans="1:11" ht="12.75">
      <c r="A151" s="5">
        <v>126</v>
      </c>
      <c r="C151" s="62">
        <f t="shared" si="16"/>
        <v>126</v>
      </c>
      <c r="D151" s="63">
        <f t="shared" si="8"/>
        <v>448.8275748642189</v>
      </c>
      <c r="E151" s="64">
        <f t="shared" si="9"/>
        <v>31.118062172792932</v>
      </c>
      <c r="F151" s="66">
        <f t="shared" si="10"/>
        <v>417.70951269142597</v>
      </c>
      <c r="G151" s="64">
        <f t="shared" si="14"/>
        <v>50628.81003622272</v>
      </c>
      <c r="H151" s="65">
        <f t="shared" si="15"/>
        <v>49371.189963777266</v>
      </c>
      <c r="J151" s="19"/>
      <c r="K151" s="10">
        <f t="shared" si="13"/>
        <v>448.8275748642189</v>
      </c>
    </row>
    <row r="152" spans="1:11" ht="12.75">
      <c r="A152" s="5">
        <v>127</v>
      </c>
      <c r="C152" s="62">
        <f t="shared" si="16"/>
        <v>127</v>
      </c>
      <c r="D152" s="63">
        <f t="shared" si="8"/>
        <v>448.8275748642189</v>
      </c>
      <c r="E152" s="64">
        <f t="shared" si="9"/>
        <v>30.856993727360788</v>
      </c>
      <c r="F152" s="66">
        <f t="shared" si="10"/>
        <v>417.9705811368581</v>
      </c>
      <c r="G152" s="64">
        <f t="shared" si="14"/>
        <v>51046.780617359575</v>
      </c>
      <c r="H152" s="65">
        <f t="shared" si="15"/>
        <v>48953.21938264041</v>
      </c>
      <c r="J152" s="19"/>
      <c r="K152" s="10">
        <f t="shared" si="13"/>
        <v>448.8275748642189</v>
      </c>
    </row>
    <row r="153" spans="1:11" ht="12.75">
      <c r="A153" s="5">
        <v>128</v>
      </c>
      <c r="C153" s="62">
        <f t="shared" si="16"/>
        <v>128</v>
      </c>
      <c r="D153" s="63">
        <f t="shared" si="8"/>
        <v>448.8275748642189</v>
      </c>
      <c r="E153" s="64">
        <f t="shared" si="9"/>
        <v>30.595762114150258</v>
      </c>
      <c r="F153" s="66">
        <f t="shared" si="10"/>
        <v>418.2318127500686</v>
      </c>
      <c r="G153" s="64">
        <f t="shared" si="14"/>
        <v>51465.012430109644</v>
      </c>
      <c r="H153" s="65">
        <f t="shared" si="15"/>
        <v>48534.98756989034</v>
      </c>
      <c r="J153" s="19"/>
      <c r="K153" s="10">
        <f t="shared" si="13"/>
        <v>448.8275748642189</v>
      </c>
    </row>
    <row r="154" spans="1:11" ht="12.75">
      <c r="A154" s="5">
        <v>129</v>
      </c>
      <c r="C154" s="62">
        <f t="shared" si="16"/>
        <v>129</v>
      </c>
      <c r="D154" s="63">
        <f aca="true" t="shared" si="17" ref="D154:D217">IF(C154&lt;&gt;"",IF(E$17=1,(H$25*E$13/E$15)/(1-(1+(E$13/E$15))^(-E$11*E$15)),IF(OR(E$17=2,E$17=3),E154+F154,"")),"")</f>
        <v>448.8275748642189</v>
      </c>
      <c r="E154" s="64">
        <f aca="true" t="shared" si="18" ref="E154:E217">IF(C154&lt;&gt;"",H153*E$13/E$15,"")</f>
        <v>30.33436723118146</v>
      </c>
      <c r="F154" s="66">
        <f aca="true" t="shared" si="19" ref="F154:F217">IF(C154&lt;&gt;"",IF(E$17=1,D154-E154,IF(E$17=2,H$25/(E$11*E$15),IF(E$17=3,IF(E$11*E$15=C154,H$25,0),""))),"")</f>
        <v>418.4932076330374</v>
      </c>
      <c r="G154" s="64">
        <f t="shared" si="14"/>
        <v>51883.50563774268</v>
      </c>
      <c r="H154" s="65">
        <f t="shared" si="15"/>
        <v>48116.494362257305</v>
      </c>
      <c r="J154" s="19"/>
      <c r="K154" s="10">
        <f aca="true" t="shared" si="20" ref="K154:K217">+D154</f>
        <v>448.8275748642189</v>
      </c>
    </row>
    <row r="155" spans="1:11" ht="12.75">
      <c r="A155" s="5">
        <v>130</v>
      </c>
      <c r="C155" s="62">
        <f t="shared" si="16"/>
        <v>130</v>
      </c>
      <c r="D155" s="63">
        <f t="shared" si="17"/>
        <v>448.8275748642189</v>
      </c>
      <c r="E155" s="64">
        <f t="shared" si="18"/>
        <v>30.072808976410812</v>
      </c>
      <c r="F155" s="66">
        <f t="shared" si="19"/>
        <v>418.75476588780805</v>
      </c>
      <c r="G155" s="64">
        <f t="shared" si="14"/>
        <v>52302.26040363049</v>
      </c>
      <c r="H155" s="65">
        <f t="shared" si="15"/>
        <v>47697.739596369494</v>
      </c>
      <c r="J155" s="19"/>
      <c r="K155" s="10">
        <f t="shared" si="20"/>
        <v>448.8275748642189</v>
      </c>
    </row>
    <row r="156" spans="1:11" ht="12.75">
      <c r="A156" s="5">
        <v>131</v>
      </c>
      <c r="C156" s="62">
        <f t="shared" si="16"/>
        <v>131</v>
      </c>
      <c r="D156" s="63">
        <f t="shared" si="17"/>
        <v>448.8275748642189</v>
      </c>
      <c r="E156" s="64">
        <f t="shared" si="18"/>
        <v>29.811087247730935</v>
      </c>
      <c r="F156" s="66">
        <f t="shared" si="19"/>
        <v>419.01648761648795</v>
      </c>
      <c r="G156" s="64">
        <f t="shared" si="14"/>
        <v>52721.27689124698</v>
      </c>
      <c r="H156" s="65">
        <f t="shared" si="15"/>
        <v>47278.72310875301</v>
      </c>
      <c r="J156" s="19"/>
      <c r="K156" s="10">
        <f t="shared" si="20"/>
        <v>448.8275748642189</v>
      </c>
    </row>
    <row r="157" spans="1:11" ht="12.75">
      <c r="A157" s="5">
        <v>132</v>
      </c>
      <c r="C157" s="62">
        <f t="shared" si="16"/>
        <v>132</v>
      </c>
      <c r="D157" s="63">
        <f t="shared" si="17"/>
        <v>448.8275748642189</v>
      </c>
      <c r="E157" s="64">
        <f t="shared" si="18"/>
        <v>29.54920194297063</v>
      </c>
      <c r="F157" s="66">
        <f t="shared" si="19"/>
        <v>419.27837292124826</v>
      </c>
      <c r="G157" s="64">
        <f t="shared" si="14"/>
        <v>53140.55526416822</v>
      </c>
      <c r="H157" s="65">
        <f t="shared" si="15"/>
        <v>46859.44473583176</v>
      </c>
      <c r="J157" s="19"/>
      <c r="K157" s="10">
        <f t="shared" si="20"/>
        <v>448.8275748642189</v>
      </c>
    </row>
    <row r="158" spans="1:11" ht="12.75">
      <c r="A158" s="5">
        <v>133</v>
      </c>
      <c r="C158" s="62">
        <f t="shared" si="16"/>
        <v>133</v>
      </c>
      <c r="D158" s="63">
        <f t="shared" si="17"/>
        <v>448.8275748642189</v>
      </c>
      <c r="E158" s="64">
        <f t="shared" si="18"/>
        <v>29.28715295989485</v>
      </c>
      <c r="F158" s="66">
        <f t="shared" si="19"/>
        <v>419.54042190432403</v>
      </c>
      <c r="G158" s="64">
        <f t="shared" si="14"/>
        <v>53560.09568607255</v>
      </c>
      <c r="H158" s="65">
        <f t="shared" si="15"/>
        <v>46439.904313927436</v>
      </c>
      <c r="J158" s="19"/>
      <c r="K158" s="10">
        <f t="shared" si="20"/>
        <v>448.8275748642189</v>
      </c>
    </row>
    <row r="159" spans="1:11" ht="12.75">
      <c r="A159" s="5">
        <v>134</v>
      </c>
      <c r="C159" s="62">
        <f t="shared" si="16"/>
        <v>134</v>
      </c>
      <c r="D159" s="63">
        <f t="shared" si="17"/>
        <v>448.8275748642189</v>
      </c>
      <c r="E159" s="64">
        <f t="shared" si="18"/>
        <v>29.02494019620465</v>
      </c>
      <c r="F159" s="66">
        <f t="shared" si="19"/>
        <v>419.80263466801426</v>
      </c>
      <c r="G159" s="64">
        <f t="shared" si="14"/>
        <v>53979.89832074056</v>
      </c>
      <c r="H159" s="65">
        <f t="shared" si="15"/>
        <v>46020.101679259424</v>
      </c>
      <c r="J159" s="19"/>
      <c r="K159" s="10">
        <f t="shared" si="20"/>
        <v>448.8275748642189</v>
      </c>
    </row>
    <row r="160" spans="1:11" ht="12.75">
      <c r="A160" s="5">
        <v>135</v>
      </c>
      <c r="C160" s="62">
        <f t="shared" si="16"/>
        <v>135</v>
      </c>
      <c r="D160" s="63">
        <f t="shared" si="17"/>
        <v>448.8275748642189</v>
      </c>
      <c r="E160" s="64">
        <f t="shared" si="18"/>
        <v>28.762563549537138</v>
      </c>
      <c r="F160" s="66">
        <f t="shared" si="19"/>
        <v>420.0650113146817</v>
      </c>
      <c r="G160" s="64">
        <f t="shared" si="14"/>
        <v>54399.963332055246</v>
      </c>
      <c r="H160" s="65">
        <f t="shared" si="15"/>
        <v>45600.03666794474</v>
      </c>
      <c r="J160" s="19"/>
      <c r="K160" s="10">
        <f t="shared" si="20"/>
        <v>448.8275748642189</v>
      </c>
    </row>
    <row r="161" spans="1:11" ht="12.75">
      <c r="A161" s="5">
        <v>136</v>
      </c>
      <c r="C161" s="62">
        <f t="shared" si="16"/>
        <v>136</v>
      </c>
      <c r="D161" s="63">
        <f t="shared" si="17"/>
        <v>448.8275748642189</v>
      </c>
      <c r="E161" s="64">
        <f t="shared" si="18"/>
        <v>28.50002291746546</v>
      </c>
      <c r="F161" s="66">
        <f t="shared" si="19"/>
        <v>420.32755194675343</v>
      </c>
      <c r="G161" s="64">
        <f t="shared" si="14"/>
        <v>54820.290884002</v>
      </c>
      <c r="H161" s="65">
        <f t="shared" si="15"/>
        <v>45179.70911599798</v>
      </c>
      <c r="J161" s="19"/>
      <c r="K161" s="10">
        <f t="shared" si="20"/>
        <v>448.8275748642189</v>
      </c>
    </row>
    <row r="162" spans="1:11" ht="12.75">
      <c r="A162" s="5">
        <v>137</v>
      </c>
      <c r="C162" s="62">
        <f t="shared" si="16"/>
        <v>137</v>
      </c>
      <c r="D162" s="63">
        <f t="shared" si="17"/>
        <v>448.8275748642189</v>
      </c>
      <c r="E162" s="64">
        <f t="shared" si="18"/>
        <v>28.237318197498738</v>
      </c>
      <c r="F162" s="66">
        <f t="shared" si="19"/>
        <v>420.59025666672017</v>
      </c>
      <c r="G162" s="64">
        <f t="shared" si="14"/>
        <v>55240.881140668724</v>
      </c>
      <c r="H162" s="65">
        <f t="shared" si="15"/>
        <v>44759.11885933126</v>
      </c>
      <c r="J162" s="19"/>
      <c r="K162" s="10">
        <f t="shared" si="20"/>
        <v>448.8275748642189</v>
      </c>
    </row>
    <row r="163" spans="1:11" ht="12.75">
      <c r="A163" s="5">
        <v>138</v>
      </c>
      <c r="C163" s="62">
        <f t="shared" si="16"/>
        <v>138</v>
      </c>
      <c r="D163" s="63">
        <f t="shared" si="17"/>
        <v>448.8275748642189</v>
      </c>
      <c r="E163" s="64">
        <f t="shared" si="18"/>
        <v>27.974449287082038</v>
      </c>
      <c r="F163" s="66">
        <f t="shared" si="19"/>
        <v>420.85312557713684</v>
      </c>
      <c r="G163" s="64">
        <f t="shared" si="14"/>
        <v>55661.73426624586</v>
      </c>
      <c r="H163" s="65">
        <f t="shared" si="15"/>
        <v>44338.265733754124</v>
      </c>
      <c r="J163" s="19"/>
      <c r="K163" s="10">
        <f t="shared" si="20"/>
        <v>448.8275748642189</v>
      </c>
    </row>
    <row r="164" spans="1:11" ht="12.75">
      <c r="A164" s="5">
        <v>139</v>
      </c>
      <c r="C164" s="62">
        <f t="shared" si="16"/>
        <v>139</v>
      </c>
      <c r="D164" s="63">
        <f t="shared" si="17"/>
        <v>448.8275748642189</v>
      </c>
      <c r="E164" s="64">
        <f t="shared" si="18"/>
        <v>27.71141608359633</v>
      </c>
      <c r="F164" s="66">
        <f t="shared" si="19"/>
        <v>421.1161587806226</v>
      </c>
      <c r="G164" s="64">
        <f t="shared" si="14"/>
        <v>56082.85042502648</v>
      </c>
      <c r="H164" s="65">
        <f t="shared" si="15"/>
        <v>43917.149574973504</v>
      </c>
      <c r="J164" s="19"/>
      <c r="K164" s="10">
        <f t="shared" si="20"/>
        <v>448.8275748642189</v>
      </c>
    </row>
    <row r="165" spans="1:11" ht="12.75">
      <c r="A165" s="5">
        <v>140</v>
      </c>
      <c r="C165" s="62">
        <f t="shared" si="16"/>
        <v>140</v>
      </c>
      <c r="D165" s="63">
        <f t="shared" si="17"/>
        <v>448.8275748642189</v>
      </c>
      <c r="E165" s="64">
        <f t="shared" si="18"/>
        <v>27.44821848435844</v>
      </c>
      <c r="F165" s="66">
        <f t="shared" si="19"/>
        <v>421.37935637986044</v>
      </c>
      <c r="G165" s="64">
        <f t="shared" si="14"/>
        <v>56504.22978140634</v>
      </c>
      <c r="H165" s="65">
        <f t="shared" si="15"/>
        <v>43495.77021859364</v>
      </c>
      <c r="J165" s="19"/>
      <c r="K165" s="10">
        <f t="shared" si="20"/>
        <v>448.8275748642189</v>
      </c>
    </row>
    <row r="166" spans="1:11" ht="12.75">
      <c r="A166" s="5">
        <v>141</v>
      </c>
      <c r="C166" s="62">
        <f t="shared" si="16"/>
        <v>141</v>
      </c>
      <c r="D166" s="63">
        <f t="shared" si="17"/>
        <v>448.8275748642189</v>
      </c>
      <c r="E166" s="64">
        <f t="shared" si="18"/>
        <v>27.184856386621025</v>
      </c>
      <c r="F166" s="66">
        <f t="shared" si="19"/>
        <v>421.64271847759784</v>
      </c>
      <c r="G166" s="64">
        <f t="shared" si="14"/>
        <v>56925.87249988394</v>
      </c>
      <c r="H166" s="65">
        <f t="shared" si="15"/>
        <v>43074.12750011605</v>
      </c>
      <c r="J166" s="19"/>
      <c r="K166" s="10">
        <f t="shared" si="20"/>
        <v>448.8275748642189</v>
      </c>
    </row>
    <row r="167" spans="1:11" ht="12.75">
      <c r="A167" s="5">
        <v>142</v>
      </c>
      <c r="C167" s="62">
        <f t="shared" si="16"/>
        <v>142</v>
      </c>
      <c r="D167" s="63">
        <f t="shared" si="17"/>
        <v>448.8275748642189</v>
      </c>
      <c r="E167" s="64">
        <f t="shared" si="18"/>
        <v>26.921329687572527</v>
      </c>
      <c r="F167" s="66">
        <f t="shared" si="19"/>
        <v>421.90624517664634</v>
      </c>
      <c r="G167" s="64">
        <f t="shared" si="14"/>
        <v>57347.77874506058</v>
      </c>
      <c r="H167" s="65">
        <f t="shared" si="15"/>
        <v>42652.2212549394</v>
      </c>
      <c r="J167" s="19"/>
      <c r="K167" s="10">
        <f t="shared" si="20"/>
        <v>448.8275748642189</v>
      </c>
    </row>
    <row r="168" spans="1:11" ht="12.75">
      <c r="A168" s="5">
        <v>143</v>
      </c>
      <c r="C168" s="62">
        <f t="shared" si="16"/>
        <v>143</v>
      </c>
      <c r="D168" s="63">
        <f t="shared" si="17"/>
        <v>448.8275748642189</v>
      </c>
      <c r="E168" s="64">
        <f t="shared" si="18"/>
        <v>26.657638284337125</v>
      </c>
      <c r="F168" s="66">
        <f t="shared" si="19"/>
        <v>422.1699365798818</v>
      </c>
      <c r="G168" s="64">
        <f t="shared" si="14"/>
        <v>57769.94868164047</v>
      </c>
      <c r="H168" s="65">
        <f t="shared" si="15"/>
        <v>42230.05131835952</v>
      </c>
      <c r="J168" s="19"/>
      <c r="K168" s="10">
        <f t="shared" si="20"/>
        <v>448.8275748642189</v>
      </c>
    </row>
    <row r="169" spans="1:11" ht="12.75">
      <c r="A169" s="5">
        <v>144</v>
      </c>
      <c r="C169" s="62">
        <f t="shared" si="16"/>
        <v>144</v>
      </c>
      <c r="D169" s="63">
        <f t="shared" si="17"/>
        <v>448.8275748642189</v>
      </c>
      <c r="E169" s="64">
        <f t="shared" si="18"/>
        <v>26.393782073974695</v>
      </c>
      <c r="F169" s="66">
        <f t="shared" si="19"/>
        <v>422.4337927902442</v>
      </c>
      <c r="G169" s="64">
        <f t="shared" si="14"/>
        <v>58192.38247443071</v>
      </c>
      <c r="H169" s="65">
        <f t="shared" si="15"/>
        <v>41807.61752556927</v>
      </c>
      <c r="J169" s="19"/>
      <c r="K169" s="10">
        <f t="shared" si="20"/>
        <v>448.8275748642189</v>
      </c>
    </row>
    <row r="170" spans="1:11" ht="12.75">
      <c r="A170" s="5">
        <v>145</v>
      </c>
      <c r="C170" s="62">
        <f t="shared" si="16"/>
        <v>145</v>
      </c>
      <c r="D170" s="63">
        <f t="shared" si="17"/>
        <v>448.8275748642189</v>
      </c>
      <c r="E170" s="64">
        <f t="shared" si="18"/>
        <v>26.129760953480794</v>
      </c>
      <c r="F170" s="66">
        <f t="shared" si="19"/>
        <v>422.6978139107381</v>
      </c>
      <c r="G170" s="64">
        <f t="shared" si="14"/>
        <v>58615.08028834145</v>
      </c>
      <c r="H170" s="65">
        <f t="shared" si="15"/>
        <v>41384.919711658535</v>
      </c>
      <c r="J170" s="19"/>
      <c r="K170" s="10">
        <f t="shared" si="20"/>
        <v>448.8275748642189</v>
      </c>
    </row>
    <row r="171" spans="1:11" ht="12.75">
      <c r="A171" s="5">
        <v>146</v>
      </c>
      <c r="C171" s="62">
        <f t="shared" si="16"/>
        <v>146</v>
      </c>
      <c r="D171" s="63">
        <f t="shared" si="17"/>
        <v>448.8275748642189</v>
      </c>
      <c r="E171" s="64">
        <f t="shared" si="18"/>
        <v>25.865574819786584</v>
      </c>
      <c r="F171" s="66">
        <f t="shared" si="19"/>
        <v>422.96200004443233</v>
      </c>
      <c r="G171" s="64">
        <f t="shared" si="14"/>
        <v>59038.042288385885</v>
      </c>
      <c r="H171" s="65">
        <f t="shared" si="15"/>
        <v>40961.9577116141</v>
      </c>
      <c r="J171" s="19"/>
      <c r="K171" s="10">
        <f t="shared" si="20"/>
        <v>448.8275748642189</v>
      </c>
    </row>
    <row r="172" spans="1:11" ht="12.75">
      <c r="A172" s="5">
        <v>147</v>
      </c>
      <c r="C172" s="62">
        <f t="shared" si="16"/>
        <v>147</v>
      </c>
      <c r="D172" s="63">
        <f t="shared" si="17"/>
        <v>448.8275748642189</v>
      </c>
      <c r="E172" s="64">
        <f t="shared" si="18"/>
        <v>25.60122356975881</v>
      </c>
      <c r="F172" s="66">
        <f t="shared" si="19"/>
        <v>423.2263512944601</v>
      </c>
      <c r="G172" s="64">
        <f t="shared" si="14"/>
        <v>59461.26863968035</v>
      </c>
      <c r="H172" s="65">
        <f t="shared" si="15"/>
        <v>40538.73136031964</v>
      </c>
      <c r="J172" s="19"/>
      <c r="K172" s="10">
        <f t="shared" si="20"/>
        <v>448.8275748642189</v>
      </c>
    </row>
    <row r="173" spans="1:11" ht="12.75">
      <c r="A173" s="5">
        <v>148</v>
      </c>
      <c r="C173" s="62">
        <f t="shared" si="16"/>
        <v>148</v>
      </c>
      <c r="D173" s="63">
        <f t="shared" si="17"/>
        <v>448.8275748642189</v>
      </c>
      <c r="E173" s="64">
        <f t="shared" si="18"/>
        <v>25.336707100199774</v>
      </c>
      <c r="F173" s="66">
        <f t="shared" si="19"/>
        <v>423.49086776401913</v>
      </c>
      <c r="G173" s="64">
        <f t="shared" si="14"/>
        <v>59884.75950744437</v>
      </c>
      <c r="H173" s="65">
        <f t="shared" si="15"/>
        <v>40115.24049255562</v>
      </c>
      <c r="J173" s="19"/>
      <c r="K173" s="10">
        <f t="shared" si="20"/>
        <v>448.8275748642189</v>
      </c>
    </row>
    <row r="174" spans="1:11" ht="12.75">
      <c r="A174" s="5">
        <v>149</v>
      </c>
      <c r="C174" s="62">
        <f t="shared" si="16"/>
        <v>149</v>
      </c>
      <c r="D174" s="63">
        <f t="shared" si="17"/>
        <v>448.8275748642189</v>
      </c>
      <c r="E174" s="64">
        <f t="shared" si="18"/>
        <v>25.07202530784726</v>
      </c>
      <c r="F174" s="66">
        <f t="shared" si="19"/>
        <v>423.75554955637165</v>
      </c>
      <c r="G174" s="64">
        <f t="shared" si="14"/>
        <v>60308.51505700074</v>
      </c>
      <c r="H174" s="65">
        <f t="shared" si="15"/>
        <v>39691.48494299925</v>
      </c>
      <c r="J174" s="19"/>
      <c r="K174" s="10">
        <f t="shared" si="20"/>
        <v>448.8275748642189</v>
      </c>
    </row>
    <row r="175" spans="1:11" ht="12.75">
      <c r="A175" s="5">
        <v>150</v>
      </c>
      <c r="C175" s="62">
        <f t="shared" si="16"/>
        <v>150</v>
      </c>
      <c r="D175" s="63">
        <f t="shared" si="17"/>
        <v>448.8275748642189</v>
      </c>
      <c r="E175" s="64">
        <f t="shared" si="18"/>
        <v>24.807178089374528</v>
      </c>
      <c r="F175" s="66">
        <f t="shared" si="19"/>
        <v>424.02039677484436</v>
      </c>
      <c r="G175" s="64">
        <f t="shared" si="14"/>
        <v>60732.535453775585</v>
      </c>
      <c r="H175" s="65">
        <f t="shared" si="15"/>
        <v>39267.4645462244</v>
      </c>
      <c r="J175" s="19"/>
      <c r="K175" s="10">
        <f t="shared" si="20"/>
        <v>448.8275748642189</v>
      </c>
    </row>
    <row r="176" spans="1:11" ht="12.75">
      <c r="A176" s="5">
        <v>151</v>
      </c>
      <c r="C176" s="62">
        <f t="shared" si="16"/>
        <v>151</v>
      </c>
      <c r="D176" s="63">
        <f t="shared" si="17"/>
        <v>448.8275748642189</v>
      </c>
      <c r="E176" s="64">
        <f t="shared" si="18"/>
        <v>24.54216534139025</v>
      </c>
      <c r="F176" s="66">
        <f t="shared" si="19"/>
        <v>424.2854095228286</v>
      </c>
      <c r="G176" s="64">
        <f t="shared" si="14"/>
        <v>61156.82086329842</v>
      </c>
      <c r="H176" s="65">
        <f t="shared" si="15"/>
        <v>38843.17913670157</v>
      </c>
      <c r="J176" s="19"/>
      <c r="K176" s="10">
        <f t="shared" si="20"/>
        <v>448.8275748642189</v>
      </c>
    </row>
    <row r="177" spans="1:11" ht="12.75">
      <c r="A177" s="5">
        <v>152</v>
      </c>
      <c r="C177" s="62">
        <f t="shared" si="16"/>
        <v>152</v>
      </c>
      <c r="D177" s="63">
        <f t="shared" si="17"/>
        <v>448.8275748642189</v>
      </c>
      <c r="E177" s="64">
        <f t="shared" si="18"/>
        <v>24.276986960438478</v>
      </c>
      <c r="F177" s="66">
        <f t="shared" si="19"/>
        <v>424.5505879037804</v>
      </c>
      <c r="G177" s="64">
        <f t="shared" si="14"/>
        <v>61581.3714512022</v>
      </c>
      <c r="H177" s="65">
        <f t="shared" si="15"/>
        <v>38418.62854879779</v>
      </c>
      <c r="J177" s="19"/>
      <c r="K177" s="10">
        <f t="shared" si="20"/>
        <v>448.8275748642189</v>
      </c>
    </row>
    <row r="178" spans="1:11" ht="12.75">
      <c r="A178" s="5">
        <v>153</v>
      </c>
      <c r="C178" s="62">
        <f aca="true" t="shared" si="21" ref="C178:C207">IF(E$11*E$15&lt;A178,"",A178)</f>
        <v>153</v>
      </c>
      <c r="D178" s="63">
        <f t="shared" si="17"/>
        <v>448.8275748642189</v>
      </c>
      <c r="E178" s="64">
        <f t="shared" si="18"/>
        <v>24.011642842998615</v>
      </c>
      <c r="F178" s="66">
        <f t="shared" si="19"/>
        <v>424.81593202122025</v>
      </c>
      <c r="G178" s="64">
        <f aca="true" t="shared" si="22" ref="G178:G207">IF(C178&lt;&gt;"",G177+F178,"")</f>
        <v>62006.18738322342</v>
      </c>
      <c r="H178" s="65">
        <f aca="true" t="shared" si="23" ref="H178:H207">IF(C178&lt;&gt;"",H177-F178,"")</f>
        <v>37993.812616776566</v>
      </c>
      <c r="J178" s="19"/>
      <c r="K178" s="10">
        <f t="shared" si="20"/>
        <v>448.8275748642189</v>
      </c>
    </row>
    <row r="179" spans="1:11" ht="12.75">
      <c r="A179" s="5">
        <v>154</v>
      </c>
      <c r="C179" s="62">
        <f t="shared" si="21"/>
        <v>154</v>
      </c>
      <c r="D179" s="63">
        <f t="shared" si="17"/>
        <v>448.8275748642189</v>
      </c>
      <c r="E179" s="64">
        <f t="shared" si="18"/>
        <v>23.746132885485352</v>
      </c>
      <c r="F179" s="66">
        <f t="shared" si="19"/>
        <v>425.08144197873355</v>
      </c>
      <c r="G179" s="64">
        <f t="shared" si="22"/>
        <v>62431.268825202154</v>
      </c>
      <c r="H179" s="65">
        <f t="shared" si="23"/>
        <v>37568.73117479783</v>
      </c>
      <c r="J179" s="19"/>
      <c r="K179" s="10">
        <f t="shared" si="20"/>
        <v>448.8275748642189</v>
      </c>
    </row>
    <row r="180" spans="1:11" ht="12.75">
      <c r="A180" s="5">
        <v>155</v>
      </c>
      <c r="C180" s="62">
        <f t="shared" si="21"/>
        <v>155</v>
      </c>
      <c r="D180" s="63">
        <f t="shared" si="17"/>
        <v>448.8275748642189</v>
      </c>
      <c r="E180" s="64">
        <f t="shared" si="18"/>
        <v>23.480456984248644</v>
      </c>
      <c r="F180" s="66">
        <f t="shared" si="19"/>
        <v>425.34711787997026</v>
      </c>
      <c r="G180" s="64">
        <f t="shared" si="22"/>
        <v>62856.61594308213</v>
      </c>
      <c r="H180" s="65">
        <f t="shared" si="23"/>
        <v>37143.38405691786</v>
      </c>
      <c r="J180" s="19"/>
      <c r="K180" s="10">
        <f t="shared" si="20"/>
        <v>448.8275748642189</v>
      </c>
    </row>
    <row r="181" spans="1:11" ht="12.75">
      <c r="A181" s="5">
        <v>156</v>
      </c>
      <c r="C181" s="62">
        <f t="shared" si="21"/>
        <v>156</v>
      </c>
      <c r="D181" s="63">
        <f t="shared" si="17"/>
        <v>448.8275748642189</v>
      </c>
      <c r="E181" s="64">
        <f t="shared" si="18"/>
        <v>23.214615035573658</v>
      </c>
      <c r="F181" s="66">
        <f t="shared" si="19"/>
        <v>425.6129598286452</v>
      </c>
      <c r="G181" s="64">
        <f t="shared" si="22"/>
        <v>63282.22890291077</v>
      </c>
      <c r="H181" s="65">
        <f t="shared" si="23"/>
        <v>36717.771097089215</v>
      </c>
      <c r="J181" s="19"/>
      <c r="K181" s="10">
        <f t="shared" si="20"/>
        <v>448.8275748642189</v>
      </c>
    </row>
    <row r="182" spans="1:11" ht="12.75">
      <c r="A182" s="5">
        <v>157</v>
      </c>
      <c r="C182" s="62">
        <f t="shared" si="21"/>
        <v>157</v>
      </c>
      <c r="D182" s="63">
        <f t="shared" si="17"/>
        <v>448.8275748642189</v>
      </c>
      <c r="E182" s="64">
        <f t="shared" si="18"/>
        <v>22.948606935680758</v>
      </c>
      <c r="F182" s="66">
        <f t="shared" si="19"/>
        <v>425.87896792853815</v>
      </c>
      <c r="G182" s="64">
        <f t="shared" si="22"/>
        <v>63708.10787083931</v>
      </c>
      <c r="H182" s="65">
        <f t="shared" si="23"/>
        <v>36291.892129160675</v>
      </c>
      <c r="J182" s="19"/>
      <c r="K182" s="10">
        <f t="shared" si="20"/>
        <v>448.8275748642189</v>
      </c>
    </row>
    <row r="183" spans="1:11" ht="12.75">
      <c r="A183" s="5">
        <v>158</v>
      </c>
      <c r="C183" s="62">
        <f t="shared" si="21"/>
        <v>158</v>
      </c>
      <c r="D183" s="63">
        <f t="shared" si="17"/>
        <v>448.8275748642189</v>
      </c>
      <c r="E183" s="64">
        <f t="shared" si="18"/>
        <v>22.682432580725422</v>
      </c>
      <c r="F183" s="66">
        <f t="shared" si="19"/>
        <v>426.14514228349344</v>
      </c>
      <c r="G183" s="64">
        <f t="shared" si="22"/>
        <v>64134.253013122805</v>
      </c>
      <c r="H183" s="65">
        <f t="shared" si="23"/>
        <v>35865.74698687718</v>
      </c>
      <c r="J183" s="19"/>
      <c r="K183" s="10">
        <f t="shared" si="20"/>
        <v>448.8275748642189</v>
      </c>
    </row>
    <row r="184" spans="1:11" ht="12.75">
      <c r="A184" s="5">
        <v>159</v>
      </c>
      <c r="C184" s="62">
        <f t="shared" si="21"/>
        <v>159</v>
      </c>
      <c r="D184" s="63">
        <f t="shared" si="17"/>
        <v>448.8275748642189</v>
      </c>
      <c r="E184" s="64">
        <f t="shared" si="18"/>
        <v>22.416091866798237</v>
      </c>
      <c r="F184" s="66">
        <f t="shared" si="19"/>
        <v>426.41148299742065</v>
      </c>
      <c r="G184" s="64">
        <f t="shared" si="22"/>
        <v>64560.664496120226</v>
      </c>
      <c r="H184" s="65">
        <f t="shared" si="23"/>
        <v>35439.33550387976</v>
      </c>
      <c r="J184" s="19"/>
      <c r="K184" s="10">
        <f t="shared" si="20"/>
        <v>448.8275748642189</v>
      </c>
    </row>
    <row r="185" spans="1:11" ht="12.75">
      <c r="A185" s="5">
        <v>160</v>
      </c>
      <c r="C185" s="62">
        <f t="shared" si="21"/>
        <v>160</v>
      </c>
      <c r="D185" s="63">
        <f t="shared" si="17"/>
        <v>448.8275748642189</v>
      </c>
      <c r="E185" s="64">
        <f t="shared" si="18"/>
        <v>22.14958468992485</v>
      </c>
      <c r="F185" s="66">
        <f t="shared" si="19"/>
        <v>426.67799017429405</v>
      </c>
      <c r="G185" s="64">
        <f t="shared" si="22"/>
        <v>64987.34248629452</v>
      </c>
      <c r="H185" s="65">
        <f t="shared" si="23"/>
        <v>35012.65751370547</v>
      </c>
      <c r="J185" s="19"/>
      <c r="K185" s="10">
        <f t="shared" si="20"/>
        <v>448.8275748642189</v>
      </c>
    </row>
    <row r="186" spans="1:11" ht="12.75">
      <c r="A186" s="5">
        <v>161</v>
      </c>
      <c r="C186" s="62">
        <f t="shared" si="21"/>
        <v>161</v>
      </c>
      <c r="D186" s="63">
        <f t="shared" si="17"/>
        <v>448.8275748642189</v>
      </c>
      <c r="E186" s="64">
        <f t="shared" si="18"/>
        <v>21.882910946065916</v>
      </c>
      <c r="F186" s="66">
        <f t="shared" si="19"/>
        <v>426.94466391815297</v>
      </c>
      <c r="G186" s="64">
        <f t="shared" si="22"/>
        <v>65414.28715021267</v>
      </c>
      <c r="H186" s="65">
        <f t="shared" si="23"/>
        <v>34585.71284978731</v>
      </c>
      <c r="J186" s="19"/>
      <c r="K186" s="10">
        <f t="shared" si="20"/>
        <v>448.8275748642189</v>
      </c>
    </row>
    <row r="187" spans="1:11" ht="12.75">
      <c r="A187" s="5">
        <v>162</v>
      </c>
      <c r="C187" s="62">
        <f t="shared" si="21"/>
        <v>162</v>
      </c>
      <c r="D187" s="63">
        <f t="shared" si="17"/>
        <v>448.8275748642189</v>
      </c>
      <c r="E187" s="64">
        <f t="shared" si="18"/>
        <v>21.61607053111707</v>
      </c>
      <c r="F187" s="66">
        <f t="shared" si="19"/>
        <v>427.2115043331018</v>
      </c>
      <c r="G187" s="64">
        <f t="shared" si="22"/>
        <v>65841.49865454578</v>
      </c>
      <c r="H187" s="65">
        <f t="shared" si="23"/>
        <v>34158.50134545421</v>
      </c>
      <c r="J187" s="19"/>
      <c r="K187" s="10">
        <f t="shared" si="20"/>
        <v>448.8275748642189</v>
      </c>
    </row>
    <row r="188" spans="1:11" ht="12.75">
      <c r="A188" s="5">
        <v>163</v>
      </c>
      <c r="C188" s="62">
        <f t="shared" si="21"/>
        <v>163</v>
      </c>
      <c r="D188" s="63">
        <f t="shared" si="17"/>
        <v>448.8275748642189</v>
      </c>
      <c r="E188" s="64">
        <f t="shared" si="18"/>
        <v>21.349063340908884</v>
      </c>
      <c r="F188" s="66">
        <f t="shared" si="19"/>
        <v>427.47851152331</v>
      </c>
      <c r="G188" s="64">
        <f t="shared" si="22"/>
        <v>66268.97716606909</v>
      </c>
      <c r="H188" s="65">
        <f t="shared" si="23"/>
        <v>33731.0228339309</v>
      </c>
      <c r="J188" s="19"/>
      <c r="K188" s="10">
        <f t="shared" si="20"/>
        <v>448.8275748642189</v>
      </c>
    </row>
    <row r="189" spans="1:11" ht="12.75">
      <c r="A189" s="5">
        <v>164</v>
      </c>
      <c r="C189" s="62">
        <f t="shared" si="21"/>
        <v>164</v>
      </c>
      <c r="D189" s="63">
        <f t="shared" si="17"/>
        <v>448.8275748642189</v>
      </c>
      <c r="E189" s="64">
        <f t="shared" si="18"/>
        <v>21.081889271206816</v>
      </c>
      <c r="F189" s="66">
        <f t="shared" si="19"/>
        <v>427.74568559301207</v>
      </c>
      <c r="G189" s="64">
        <f t="shared" si="22"/>
        <v>66696.7228516621</v>
      </c>
      <c r="H189" s="65">
        <f t="shared" si="23"/>
        <v>33303.27714833789</v>
      </c>
      <c r="J189" s="19"/>
      <c r="K189" s="10">
        <f t="shared" si="20"/>
        <v>448.8275748642189</v>
      </c>
    </row>
    <row r="190" spans="1:11" ht="12.75">
      <c r="A190" s="5">
        <v>165</v>
      </c>
      <c r="C190" s="62">
        <f t="shared" si="21"/>
        <v>165</v>
      </c>
      <c r="D190" s="63">
        <f t="shared" si="17"/>
        <v>448.8275748642189</v>
      </c>
      <c r="E190" s="64">
        <f t="shared" si="18"/>
        <v>20.81454821771118</v>
      </c>
      <c r="F190" s="66">
        <f t="shared" si="19"/>
        <v>428.0130266465077</v>
      </c>
      <c r="G190" s="64">
        <f t="shared" si="22"/>
        <v>67124.73587830861</v>
      </c>
      <c r="H190" s="65">
        <f t="shared" si="23"/>
        <v>32875.26412169138</v>
      </c>
      <c r="J190" s="19"/>
      <c r="K190" s="10">
        <f t="shared" si="20"/>
        <v>448.8275748642189</v>
      </c>
    </row>
    <row r="191" spans="1:11" ht="12.75">
      <c r="A191" s="5">
        <v>166</v>
      </c>
      <c r="C191" s="62">
        <f t="shared" si="21"/>
        <v>166</v>
      </c>
      <c r="D191" s="63">
        <f t="shared" si="17"/>
        <v>448.8275748642189</v>
      </c>
      <c r="E191" s="64">
        <f t="shared" si="18"/>
        <v>20.54704007605711</v>
      </c>
      <c r="F191" s="66">
        <f t="shared" si="19"/>
        <v>428.2805347881618</v>
      </c>
      <c r="G191" s="64">
        <f t="shared" si="22"/>
        <v>67553.01641309678</v>
      </c>
      <c r="H191" s="65">
        <f t="shared" si="23"/>
        <v>32446.98358690322</v>
      </c>
      <c r="J191" s="19"/>
      <c r="K191" s="10">
        <f t="shared" si="20"/>
        <v>448.8275748642189</v>
      </c>
    </row>
    <row r="192" spans="1:11" ht="12.75">
      <c r="A192" s="5">
        <v>167</v>
      </c>
      <c r="C192" s="62">
        <f t="shared" si="21"/>
        <v>167</v>
      </c>
      <c r="D192" s="63">
        <f t="shared" si="17"/>
        <v>448.8275748642189</v>
      </c>
      <c r="E192" s="64">
        <f t="shared" si="18"/>
        <v>20.279364741814515</v>
      </c>
      <c r="F192" s="66">
        <f t="shared" si="19"/>
        <v>428.5482101224044</v>
      </c>
      <c r="G192" s="64">
        <f t="shared" si="22"/>
        <v>67981.56462321918</v>
      </c>
      <c r="H192" s="65">
        <f t="shared" si="23"/>
        <v>32018.435376780817</v>
      </c>
      <c r="J192" s="19"/>
      <c r="K192" s="10">
        <f t="shared" si="20"/>
        <v>448.8275748642189</v>
      </c>
    </row>
    <row r="193" spans="1:11" ht="12.75">
      <c r="A193" s="5">
        <v>168</v>
      </c>
      <c r="C193" s="62">
        <f t="shared" si="21"/>
        <v>168</v>
      </c>
      <c r="D193" s="63">
        <f t="shared" si="17"/>
        <v>448.8275748642189</v>
      </c>
      <c r="E193" s="64">
        <f t="shared" si="18"/>
        <v>20.01152211048801</v>
      </c>
      <c r="F193" s="66">
        <f t="shared" si="19"/>
        <v>428.8160527537309</v>
      </c>
      <c r="G193" s="64">
        <f t="shared" si="22"/>
        <v>68410.3806759729</v>
      </c>
      <c r="H193" s="65">
        <f t="shared" si="23"/>
        <v>31589.619324027088</v>
      </c>
      <c r="J193" s="19"/>
      <c r="K193" s="10">
        <f t="shared" si="20"/>
        <v>448.8275748642189</v>
      </c>
    </row>
    <row r="194" spans="1:11" ht="12.75">
      <c r="A194" s="5">
        <v>169</v>
      </c>
      <c r="C194" s="62">
        <f t="shared" si="21"/>
        <v>169</v>
      </c>
      <c r="D194" s="63">
        <f t="shared" si="17"/>
        <v>448.8275748642189</v>
      </c>
      <c r="E194" s="64">
        <f t="shared" si="18"/>
        <v>19.74351207751693</v>
      </c>
      <c r="F194" s="66">
        <f t="shared" si="19"/>
        <v>429.08406278670196</v>
      </c>
      <c r="G194" s="64">
        <f t="shared" si="22"/>
        <v>68839.4647387596</v>
      </c>
      <c r="H194" s="65">
        <f t="shared" si="23"/>
        <v>31160.535261240384</v>
      </c>
      <c r="J194" s="19"/>
      <c r="K194" s="10">
        <f t="shared" si="20"/>
        <v>448.8275748642189</v>
      </c>
    </row>
    <row r="195" spans="1:11" ht="12.75">
      <c r="A195" s="5">
        <v>170</v>
      </c>
      <c r="C195" s="62">
        <f t="shared" si="21"/>
        <v>170</v>
      </c>
      <c r="D195" s="63">
        <f t="shared" si="17"/>
        <v>448.8275748642189</v>
      </c>
      <c r="E195" s="64">
        <f t="shared" si="18"/>
        <v>19.475334538275238</v>
      </c>
      <c r="F195" s="66">
        <f t="shared" si="19"/>
        <v>429.3522403259436</v>
      </c>
      <c r="G195" s="64">
        <f t="shared" si="22"/>
        <v>69268.81697908555</v>
      </c>
      <c r="H195" s="65">
        <f t="shared" si="23"/>
        <v>30731.18302091444</v>
      </c>
      <c r="J195" s="19"/>
      <c r="K195" s="10">
        <f t="shared" si="20"/>
        <v>448.8275748642189</v>
      </c>
    </row>
    <row r="196" spans="1:11" ht="12.75">
      <c r="A196" s="5">
        <v>171</v>
      </c>
      <c r="C196" s="62">
        <f t="shared" si="21"/>
        <v>171</v>
      </c>
      <c r="D196" s="63">
        <f t="shared" si="17"/>
        <v>448.8275748642189</v>
      </c>
      <c r="E196" s="64">
        <f t="shared" si="18"/>
        <v>19.206989388071523</v>
      </c>
      <c r="F196" s="66">
        <f t="shared" si="19"/>
        <v>429.62058547614737</v>
      </c>
      <c r="G196" s="64">
        <f t="shared" si="22"/>
        <v>69698.4375645617</v>
      </c>
      <c r="H196" s="65">
        <f t="shared" si="23"/>
        <v>30301.562435438293</v>
      </c>
      <c r="J196" s="19"/>
      <c r="K196" s="10">
        <f t="shared" si="20"/>
        <v>448.8275748642189</v>
      </c>
    </row>
    <row r="197" spans="1:11" ht="12.75">
      <c r="A197" s="5">
        <v>172</v>
      </c>
      <c r="C197" s="62">
        <f t="shared" si="21"/>
        <v>172</v>
      </c>
      <c r="D197" s="63">
        <f t="shared" si="17"/>
        <v>448.8275748642189</v>
      </c>
      <c r="E197" s="64">
        <f t="shared" si="18"/>
        <v>18.93847652214893</v>
      </c>
      <c r="F197" s="66">
        <f t="shared" si="19"/>
        <v>429.88909834206993</v>
      </c>
      <c r="G197" s="64">
        <f t="shared" si="22"/>
        <v>70128.32666290377</v>
      </c>
      <c r="H197" s="65">
        <f t="shared" si="23"/>
        <v>29871.67333709622</v>
      </c>
      <c r="J197" s="19"/>
      <c r="K197" s="10">
        <f t="shared" si="20"/>
        <v>448.8275748642189</v>
      </c>
    </row>
    <row r="198" spans="1:11" ht="12.75">
      <c r="A198" s="5">
        <v>173</v>
      </c>
      <c r="C198" s="62">
        <f t="shared" si="21"/>
        <v>173</v>
      </c>
      <c r="D198" s="63">
        <f t="shared" si="17"/>
        <v>448.8275748642189</v>
      </c>
      <c r="E198" s="64">
        <f t="shared" si="18"/>
        <v>18.66979583568514</v>
      </c>
      <c r="F198" s="66">
        <f t="shared" si="19"/>
        <v>430.15777902853375</v>
      </c>
      <c r="G198" s="64">
        <f t="shared" si="22"/>
        <v>70558.4844419323</v>
      </c>
      <c r="H198" s="65">
        <f t="shared" si="23"/>
        <v>29441.515558067687</v>
      </c>
      <c r="J198" s="19"/>
      <c r="K198" s="10">
        <f t="shared" si="20"/>
        <v>448.8275748642189</v>
      </c>
    </row>
    <row r="199" spans="1:11" ht="12.75">
      <c r="A199" s="5">
        <v>174</v>
      </c>
      <c r="C199" s="62">
        <f t="shared" si="21"/>
        <v>174</v>
      </c>
      <c r="D199" s="63">
        <f t="shared" si="17"/>
        <v>448.8275748642189</v>
      </c>
      <c r="E199" s="64">
        <f t="shared" si="18"/>
        <v>18.400947223792304</v>
      </c>
      <c r="F199" s="66">
        <f t="shared" si="19"/>
        <v>430.4266276404266</v>
      </c>
      <c r="G199" s="64">
        <f t="shared" si="22"/>
        <v>70988.91106957273</v>
      </c>
      <c r="H199" s="65">
        <f t="shared" si="23"/>
        <v>29011.08893042726</v>
      </c>
      <c r="J199" s="19"/>
      <c r="K199" s="10">
        <f t="shared" si="20"/>
        <v>448.8275748642189</v>
      </c>
    </row>
    <row r="200" spans="1:11" ht="12.75">
      <c r="A200" s="5">
        <v>175</v>
      </c>
      <c r="C200" s="62">
        <f t="shared" si="21"/>
        <v>175</v>
      </c>
      <c r="D200" s="63">
        <f t="shared" si="17"/>
        <v>448.8275748642189</v>
      </c>
      <c r="E200" s="64">
        <f t="shared" si="18"/>
        <v>18.131930581517036</v>
      </c>
      <c r="F200" s="66">
        <f t="shared" si="19"/>
        <v>430.69564428270183</v>
      </c>
      <c r="G200" s="64">
        <f t="shared" si="22"/>
        <v>71419.60671385544</v>
      </c>
      <c r="H200" s="65">
        <f t="shared" si="23"/>
        <v>28580.393286144557</v>
      </c>
      <c r="J200" s="19"/>
      <c r="K200" s="10">
        <f t="shared" si="20"/>
        <v>448.8275748642189</v>
      </c>
    </row>
    <row r="201" spans="1:11" ht="12.75">
      <c r="A201" s="5">
        <v>176</v>
      </c>
      <c r="C201" s="62">
        <f t="shared" si="21"/>
        <v>176</v>
      </c>
      <c r="D201" s="63">
        <f t="shared" si="17"/>
        <v>448.8275748642189</v>
      </c>
      <c r="E201" s="64">
        <f t="shared" si="18"/>
        <v>17.862745803840347</v>
      </c>
      <c r="F201" s="66">
        <f t="shared" si="19"/>
        <v>430.9648290603785</v>
      </c>
      <c r="G201" s="64">
        <f t="shared" si="22"/>
        <v>71850.57154291582</v>
      </c>
      <c r="H201" s="65">
        <f t="shared" si="23"/>
        <v>28149.428457084177</v>
      </c>
      <c r="J201" s="19"/>
      <c r="K201" s="10">
        <f t="shared" si="20"/>
        <v>448.8275748642189</v>
      </c>
    </row>
    <row r="202" spans="1:11" ht="12.75">
      <c r="A202" s="5">
        <v>177</v>
      </c>
      <c r="C202" s="62">
        <f t="shared" si="21"/>
        <v>177</v>
      </c>
      <c r="D202" s="63">
        <f t="shared" si="17"/>
        <v>448.8275748642189</v>
      </c>
      <c r="E202" s="64">
        <f t="shared" si="18"/>
        <v>17.59339278567761</v>
      </c>
      <c r="F202" s="66">
        <f t="shared" si="19"/>
        <v>431.23418207854127</v>
      </c>
      <c r="G202" s="64">
        <f t="shared" si="22"/>
        <v>72281.80572499435</v>
      </c>
      <c r="H202" s="65">
        <f t="shared" si="23"/>
        <v>27718.194275005637</v>
      </c>
      <c r="J202" s="19"/>
      <c r="K202" s="10">
        <f t="shared" si="20"/>
        <v>448.8275748642189</v>
      </c>
    </row>
    <row r="203" spans="1:11" ht="12.75">
      <c r="A203" s="5">
        <v>178</v>
      </c>
      <c r="C203" s="62">
        <f t="shared" si="21"/>
        <v>178</v>
      </c>
      <c r="D203" s="63">
        <f t="shared" si="17"/>
        <v>448.8275748642189</v>
      </c>
      <c r="E203" s="64">
        <f t="shared" si="18"/>
        <v>17.323871421878522</v>
      </c>
      <c r="F203" s="66">
        <f t="shared" si="19"/>
        <v>431.50370344234034</v>
      </c>
      <c r="G203" s="64">
        <f t="shared" si="22"/>
        <v>72713.3094284367</v>
      </c>
      <c r="H203" s="65">
        <f t="shared" si="23"/>
        <v>27286.690571563297</v>
      </c>
      <c r="J203" s="19"/>
      <c r="K203" s="10">
        <f t="shared" si="20"/>
        <v>448.8275748642189</v>
      </c>
    </row>
    <row r="204" spans="1:11" ht="12.75">
      <c r="A204" s="5">
        <v>179</v>
      </c>
      <c r="C204" s="62">
        <f t="shared" si="21"/>
        <v>179</v>
      </c>
      <c r="D204" s="63">
        <f t="shared" si="17"/>
        <v>448.8275748642189</v>
      </c>
      <c r="E204" s="64">
        <f t="shared" si="18"/>
        <v>17.05418160722706</v>
      </c>
      <c r="F204" s="66">
        <f t="shared" si="19"/>
        <v>431.7733932569918</v>
      </c>
      <c r="G204" s="64">
        <f t="shared" si="22"/>
        <v>73145.0828216937</v>
      </c>
      <c r="H204" s="65">
        <f t="shared" si="23"/>
        <v>26854.917178306303</v>
      </c>
      <c r="J204" s="19"/>
      <c r="K204" s="10">
        <f t="shared" si="20"/>
        <v>448.8275748642189</v>
      </c>
    </row>
    <row r="205" spans="1:11" ht="12.75">
      <c r="A205" s="5">
        <v>180</v>
      </c>
      <c r="C205" s="62">
        <f t="shared" si="21"/>
        <v>180</v>
      </c>
      <c r="D205" s="63">
        <f t="shared" si="17"/>
        <v>448.8275748642189</v>
      </c>
      <c r="E205" s="64">
        <f t="shared" si="18"/>
        <v>16.784323236441438</v>
      </c>
      <c r="F205" s="66">
        <f t="shared" si="19"/>
        <v>432.04325162777747</v>
      </c>
      <c r="G205" s="64">
        <f t="shared" si="22"/>
        <v>73577.12607332147</v>
      </c>
      <c r="H205" s="65">
        <f t="shared" si="23"/>
        <v>26422.873926678527</v>
      </c>
      <c r="J205" s="19"/>
      <c r="K205" s="10">
        <f t="shared" si="20"/>
        <v>448.8275748642189</v>
      </c>
    </row>
    <row r="206" spans="1:11" ht="12.75">
      <c r="A206" s="5">
        <v>181</v>
      </c>
      <c r="C206" s="62">
        <f t="shared" si="21"/>
        <v>181</v>
      </c>
      <c r="D206" s="63">
        <f t="shared" si="17"/>
        <v>448.8275748642189</v>
      </c>
      <c r="E206" s="64">
        <f t="shared" si="18"/>
        <v>16.514296204174077</v>
      </c>
      <c r="F206" s="66">
        <f t="shared" si="19"/>
        <v>432.31327866004483</v>
      </c>
      <c r="G206" s="64">
        <f t="shared" si="22"/>
        <v>74009.43935198152</v>
      </c>
      <c r="H206" s="65">
        <f t="shared" si="23"/>
        <v>25990.560648018483</v>
      </c>
      <c r="J206" s="19"/>
      <c r="K206" s="10">
        <f t="shared" si="20"/>
        <v>448.8275748642189</v>
      </c>
    </row>
    <row r="207" spans="1:11" ht="12.75">
      <c r="A207" s="5">
        <v>182</v>
      </c>
      <c r="C207" s="62">
        <f t="shared" si="21"/>
        <v>182</v>
      </c>
      <c r="D207" s="63">
        <f t="shared" si="17"/>
        <v>448.8275748642189</v>
      </c>
      <c r="E207" s="64">
        <f t="shared" si="18"/>
        <v>16.24410040501155</v>
      </c>
      <c r="F207" s="66">
        <f t="shared" si="19"/>
        <v>432.5834744592073</v>
      </c>
      <c r="G207" s="64">
        <f t="shared" si="22"/>
        <v>74442.02282644073</v>
      </c>
      <c r="H207" s="65">
        <f t="shared" si="23"/>
        <v>25557.977173559277</v>
      </c>
      <c r="J207" s="19"/>
      <c r="K207" s="10">
        <f t="shared" si="20"/>
        <v>448.8275748642189</v>
      </c>
    </row>
    <row r="208" spans="1:11" ht="12.75">
      <c r="A208" s="5">
        <v>183</v>
      </c>
      <c r="C208" s="62">
        <f aca="true" t="shared" si="24" ref="C208:C271">IF(E$11*E$15&lt;A208,"",A208)</f>
        <v>183</v>
      </c>
      <c r="D208" s="63">
        <f t="shared" si="17"/>
        <v>448.8275748642189</v>
      </c>
      <c r="E208" s="64">
        <f t="shared" si="18"/>
        <v>15.973735733474548</v>
      </c>
      <c r="F208" s="66">
        <f t="shared" si="19"/>
        <v>432.85383913074435</v>
      </c>
      <c r="G208" s="64">
        <f aca="true" t="shared" si="25" ref="G208:G271">IF(C208&lt;&gt;"",G207+F208,"")</f>
        <v>74874.87666557147</v>
      </c>
      <c r="H208" s="65">
        <f aca="true" t="shared" si="26" ref="H208:H271">IF(C208&lt;&gt;"",H207-F208,"")</f>
        <v>25125.123334428532</v>
      </c>
      <c r="J208" s="19"/>
      <c r="K208" s="10">
        <f t="shared" si="20"/>
        <v>448.8275748642189</v>
      </c>
    </row>
    <row r="209" spans="1:11" ht="12.75">
      <c r="A209" s="5">
        <v>184</v>
      </c>
      <c r="C209" s="62">
        <f t="shared" si="24"/>
        <v>184</v>
      </c>
      <c r="D209" s="63">
        <f t="shared" si="17"/>
        <v>448.8275748642189</v>
      </c>
      <c r="E209" s="64">
        <f t="shared" si="18"/>
        <v>15.703202084017832</v>
      </c>
      <c r="F209" s="66">
        <f t="shared" si="19"/>
        <v>433.12437278020104</v>
      </c>
      <c r="G209" s="64">
        <f t="shared" si="25"/>
        <v>75308.00103835168</v>
      </c>
      <c r="H209" s="65">
        <f t="shared" si="26"/>
        <v>24691.998961648333</v>
      </c>
      <c r="J209" s="19"/>
      <c r="K209" s="10">
        <f t="shared" si="20"/>
        <v>448.8275748642189</v>
      </c>
    </row>
    <row r="210" spans="1:11" ht="12.75">
      <c r="A210" s="5">
        <v>185</v>
      </c>
      <c r="C210" s="62">
        <f t="shared" si="24"/>
        <v>185</v>
      </c>
      <c r="D210" s="63">
        <f t="shared" si="17"/>
        <v>448.8275748642189</v>
      </c>
      <c r="E210" s="64">
        <f t="shared" si="18"/>
        <v>15.432499351030208</v>
      </c>
      <c r="F210" s="66">
        <f t="shared" si="19"/>
        <v>433.39507551318866</v>
      </c>
      <c r="G210" s="64">
        <f t="shared" si="25"/>
        <v>75741.39611386487</v>
      </c>
      <c r="H210" s="65">
        <f t="shared" si="26"/>
        <v>24258.603886135144</v>
      </c>
      <c r="J210" s="19"/>
      <c r="K210" s="10">
        <f t="shared" si="20"/>
        <v>448.8275748642189</v>
      </c>
    </row>
    <row r="211" spans="1:11" ht="12.75">
      <c r="A211" s="5">
        <v>186</v>
      </c>
      <c r="C211" s="62">
        <f t="shared" si="24"/>
        <v>186</v>
      </c>
      <c r="D211" s="63">
        <f t="shared" si="17"/>
        <v>448.8275748642189</v>
      </c>
      <c r="E211" s="64">
        <f t="shared" si="18"/>
        <v>15.161627428834464</v>
      </c>
      <c r="F211" s="66">
        <f t="shared" si="19"/>
        <v>433.6659474353844</v>
      </c>
      <c r="G211" s="64">
        <f t="shared" si="25"/>
        <v>76175.06206130025</v>
      </c>
      <c r="H211" s="65">
        <f t="shared" si="26"/>
        <v>23824.93793869976</v>
      </c>
      <c r="J211" s="19"/>
      <c r="K211" s="10">
        <f t="shared" si="20"/>
        <v>448.8275748642189</v>
      </c>
    </row>
    <row r="212" spans="1:11" ht="12.75">
      <c r="A212" s="5">
        <v>187</v>
      </c>
      <c r="C212" s="62">
        <f t="shared" si="24"/>
        <v>187</v>
      </c>
      <c r="D212" s="63">
        <f t="shared" si="17"/>
        <v>448.8275748642189</v>
      </c>
      <c r="E212" s="64">
        <f t="shared" si="18"/>
        <v>14.89058621168735</v>
      </c>
      <c r="F212" s="66">
        <f t="shared" si="19"/>
        <v>433.93698865253157</v>
      </c>
      <c r="G212" s="64">
        <f t="shared" si="25"/>
        <v>76608.99904995279</v>
      </c>
      <c r="H212" s="65">
        <f t="shared" si="26"/>
        <v>23391.00095004723</v>
      </c>
      <c r="J212" s="19"/>
      <c r="K212" s="10">
        <f t="shared" si="20"/>
        <v>448.8275748642189</v>
      </c>
    </row>
    <row r="213" spans="1:11" ht="12.75">
      <c r="A213" s="5">
        <v>188</v>
      </c>
      <c r="C213" s="62">
        <f t="shared" si="24"/>
        <v>188</v>
      </c>
      <c r="D213" s="63">
        <f t="shared" si="17"/>
        <v>448.8275748642189</v>
      </c>
      <c r="E213" s="64">
        <f t="shared" si="18"/>
        <v>14.619375593779518</v>
      </c>
      <c r="F213" s="66">
        <f t="shared" si="19"/>
        <v>434.20819927043937</v>
      </c>
      <c r="G213" s="64">
        <f t="shared" si="25"/>
        <v>77043.20724922323</v>
      </c>
      <c r="H213" s="65">
        <f t="shared" si="26"/>
        <v>22956.79275077679</v>
      </c>
      <c r="J213" s="19"/>
      <c r="K213" s="10">
        <f t="shared" si="20"/>
        <v>448.8275748642189</v>
      </c>
    </row>
    <row r="214" spans="1:11" ht="12.75">
      <c r="A214" s="5">
        <v>189</v>
      </c>
      <c r="C214" s="62">
        <f t="shared" si="24"/>
        <v>189</v>
      </c>
      <c r="D214" s="63">
        <f t="shared" si="17"/>
        <v>448.8275748642189</v>
      </c>
      <c r="E214" s="64">
        <f t="shared" si="18"/>
        <v>14.347995469235492</v>
      </c>
      <c r="F214" s="66">
        <f t="shared" si="19"/>
        <v>434.4795793949834</v>
      </c>
      <c r="G214" s="64">
        <f t="shared" si="25"/>
        <v>77477.68682861821</v>
      </c>
      <c r="H214" s="65">
        <f t="shared" si="26"/>
        <v>22522.313171381807</v>
      </c>
      <c r="J214" s="19"/>
      <c r="K214" s="10">
        <f t="shared" si="20"/>
        <v>448.8275748642189</v>
      </c>
    </row>
    <row r="215" spans="1:11" ht="12.75">
      <c r="A215" s="5">
        <v>190</v>
      </c>
      <c r="C215" s="62">
        <f t="shared" si="24"/>
        <v>190</v>
      </c>
      <c r="D215" s="63">
        <f t="shared" si="17"/>
        <v>448.8275748642189</v>
      </c>
      <c r="E215" s="64">
        <f t="shared" si="18"/>
        <v>14.076445732113628</v>
      </c>
      <c r="F215" s="66">
        <f t="shared" si="19"/>
        <v>434.75112913210523</v>
      </c>
      <c r="G215" s="64">
        <f t="shared" si="25"/>
        <v>77912.43795775031</v>
      </c>
      <c r="H215" s="65">
        <f t="shared" si="26"/>
        <v>22087.5620422497</v>
      </c>
      <c r="J215" s="19"/>
      <c r="K215" s="10">
        <f t="shared" si="20"/>
        <v>448.8275748642189</v>
      </c>
    </row>
    <row r="216" spans="1:11" ht="12.75">
      <c r="A216" s="5">
        <v>191</v>
      </c>
      <c r="C216" s="62">
        <f t="shared" si="24"/>
        <v>191</v>
      </c>
      <c r="D216" s="63">
        <f t="shared" si="17"/>
        <v>448.8275748642189</v>
      </c>
      <c r="E216" s="64">
        <f t="shared" si="18"/>
        <v>13.804726276406063</v>
      </c>
      <c r="F216" s="66">
        <f t="shared" si="19"/>
        <v>435.0228485878128</v>
      </c>
      <c r="G216" s="64">
        <f t="shared" si="25"/>
        <v>78347.46080633813</v>
      </c>
      <c r="H216" s="65">
        <f t="shared" si="26"/>
        <v>21652.539193661887</v>
      </c>
      <c r="J216" s="19"/>
      <c r="K216" s="10">
        <f t="shared" si="20"/>
        <v>448.8275748642189</v>
      </c>
    </row>
    <row r="217" spans="1:11" ht="12.75">
      <c r="A217" s="5">
        <v>192</v>
      </c>
      <c r="C217" s="62">
        <f t="shared" si="24"/>
        <v>192</v>
      </c>
      <c r="D217" s="63">
        <f t="shared" si="17"/>
        <v>448.8275748642189</v>
      </c>
      <c r="E217" s="64">
        <f t="shared" si="18"/>
        <v>13.53283699603868</v>
      </c>
      <c r="F217" s="66">
        <f t="shared" si="19"/>
        <v>435.2947378681802</v>
      </c>
      <c r="G217" s="64">
        <f t="shared" si="25"/>
        <v>78782.75554420632</v>
      </c>
      <c r="H217" s="65">
        <f t="shared" si="26"/>
        <v>21217.244455793705</v>
      </c>
      <c r="J217" s="19"/>
      <c r="K217" s="10">
        <f t="shared" si="20"/>
        <v>448.8275748642189</v>
      </c>
    </row>
    <row r="218" spans="1:11" ht="12.75">
      <c r="A218" s="5">
        <v>193</v>
      </c>
      <c r="C218" s="62">
        <f t="shared" si="24"/>
        <v>193</v>
      </c>
      <c r="D218" s="63">
        <f aca="true" t="shared" si="27" ref="D218:D281">IF(C218&lt;&gt;"",IF(E$17=1,(H$25*E$13/E$15)/(1-(1+(E$13/E$15))^(-E$11*E$15)),IF(OR(E$17=2,E$17=3),E218+F218,"")),"")</f>
        <v>448.8275748642189</v>
      </c>
      <c r="E218" s="64">
        <f aca="true" t="shared" si="28" ref="E218:E281">IF(C218&lt;&gt;"",H217*E$13/E$15,"")</f>
        <v>13.260777784871065</v>
      </c>
      <c r="F218" s="66">
        <f aca="true" t="shared" si="29" ref="F218:F281">IF(C218&lt;&gt;"",IF(E$17=1,D218-E218,IF(E$17=2,H$25/(E$11*E$15),IF(E$17=3,IF(E$11*E$15=C218,H$25,0),""))),"")</f>
        <v>435.56679707934785</v>
      </c>
      <c r="G218" s="64">
        <f t="shared" si="25"/>
        <v>79218.32234128566</v>
      </c>
      <c r="H218" s="65">
        <f t="shared" si="26"/>
        <v>20781.677658714358</v>
      </c>
      <c r="J218" s="19"/>
      <c r="K218" s="10">
        <f aca="true" t="shared" si="30" ref="K218:K281">+D218</f>
        <v>448.8275748642189</v>
      </c>
    </row>
    <row r="219" spans="1:11" ht="12.75">
      <c r="A219" s="5">
        <v>194</v>
      </c>
      <c r="C219" s="62">
        <f t="shared" si="24"/>
        <v>194</v>
      </c>
      <c r="D219" s="63">
        <f t="shared" si="27"/>
        <v>448.8275748642189</v>
      </c>
      <c r="E219" s="64">
        <f t="shared" si="28"/>
        <v>12.988548536696472</v>
      </c>
      <c r="F219" s="66">
        <f t="shared" si="29"/>
        <v>435.8390263275224</v>
      </c>
      <c r="G219" s="64">
        <f t="shared" si="25"/>
        <v>79654.16136761318</v>
      </c>
      <c r="H219" s="65">
        <f t="shared" si="26"/>
        <v>20345.838632386836</v>
      </c>
      <c r="J219" s="19"/>
      <c r="K219" s="10">
        <f t="shared" si="30"/>
        <v>448.8275748642189</v>
      </c>
    </row>
    <row r="220" spans="1:11" ht="12.75">
      <c r="A220" s="5">
        <v>195</v>
      </c>
      <c r="C220" s="62">
        <f t="shared" si="24"/>
        <v>195</v>
      </c>
      <c r="D220" s="63">
        <f t="shared" si="27"/>
        <v>448.8275748642189</v>
      </c>
      <c r="E220" s="64">
        <f t="shared" si="28"/>
        <v>12.716149145241772</v>
      </c>
      <c r="F220" s="66">
        <f t="shared" si="29"/>
        <v>436.1114257189771</v>
      </c>
      <c r="G220" s="64">
        <f t="shared" si="25"/>
        <v>80090.27279333216</v>
      </c>
      <c r="H220" s="65">
        <f t="shared" si="26"/>
        <v>19909.72720666786</v>
      </c>
      <c r="J220" s="19"/>
      <c r="K220" s="10">
        <f t="shared" si="30"/>
        <v>448.8275748642189</v>
      </c>
    </row>
    <row r="221" spans="1:11" ht="12.75">
      <c r="A221" s="5">
        <v>196</v>
      </c>
      <c r="C221" s="62">
        <f t="shared" si="24"/>
        <v>196</v>
      </c>
      <c r="D221" s="63">
        <f t="shared" si="27"/>
        <v>448.8275748642189</v>
      </c>
      <c r="E221" s="64">
        <f t="shared" si="28"/>
        <v>12.443579504167412</v>
      </c>
      <c r="F221" s="66">
        <f t="shared" si="29"/>
        <v>436.3839953600515</v>
      </c>
      <c r="G221" s="64">
        <f t="shared" si="25"/>
        <v>80526.65678869221</v>
      </c>
      <c r="H221" s="65">
        <f t="shared" si="26"/>
        <v>19473.34321130781</v>
      </c>
      <c r="J221" s="19"/>
      <c r="K221" s="10">
        <f t="shared" si="30"/>
        <v>448.8275748642189</v>
      </c>
    </row>
    <row r="222" spans="1:11" ht="12.75">
      <c r="A222" s="5">
        <v>197</v>
      </c>
      <c r="C222" s="62">
        <f t="shared" si="24"/>
        <v>197</v>
      </c>
      <c r="D222" s="63">
        <f t="shared" si="27"/>
        <v>448.8275748642189</v>
      </c>
      <c r="E222" s="64">
        <f t="shared" si="28"/>
        <v>12.17083950706738</v>
      </c>
      <c r="F222" s="66">
        <f t="shared" si="29"/>
        <v>436.6567353571515</v>
      </c>
      <c r="G222" s="64">
        <f t="shared" si="25"/>
        <v>80963.31352404936</v>
      </c>
      <c r="H222" s="65">
        <f t="shared" si="26"/>
        <v>19036.686475950657</v>
      </c>
      <c r="J222" s="19"/>
      <c r="K222" s="10">
        <f t="shared" si="30"/>
        <v>448.8275748642189</v>
      </c>
    </row>
    <row r="223" spans="1:11" ht="12.75">
      <c r="A223" s="5">
        <v>198</v>
      </c>
      <c r="C223" s="62">
        <f t="shared" si="24"/>
        <v>198</v>
      </c>
      <c r="D223" s="63">
        <f t="shared" si="27"/>
        <v>448.8275748642189</v>
      </c>
      <c r="E223" s="64">
        <f t="shared" si="28"/>
        <v>11.89792904746916</v>
      </c>
      <c r="F223" s="66">
        <f t="shared" si="29"/>
        <v>436.9296458167497</v>
      </c>
      <c r="G223" s="64">
        <f t="shared" si="25"/>
        <v>81400.24316986611</v>
      </c>
      <c r="H223" s="65">
        <f t="shared" si="26"/>
        <v>18599.75683013391</v>
      </c>
      <c r="J223" s="19"/>
      <c r="K223" s="10">
        <f t="shared" si="30"/>
        <v>448.8275748642189</v>
      </c>
    </row>
    <row r="224" spans="1:11" ht="12.75">
      <c r="A224" s="5">
        <v>199</v>
      </c>
      <c r="C224" s="62">
        <f t="shared" si="24"/>
        <v>199</v>
      </c>
      <c r="D224" s="63">
        <f t="shared" si="27"/>
        <v>448.8275748642189</v>
      </c>
      <c r="E224" s="64">
        <f t="shared" si="28"/>
        <v>11.624848018833694</v>
      </c>
      <c r="F224" s="66">
        <f t="shared" si="29"/>
        <v>437.2027268453852</v>
      </c>
      <c r="G224" s="64">
        <f t="shared" si="25"/>
        <v>81837.44589671149</v>
      </c>
      <c r="H224" s="65">
        <f t="shared" si="26"/>
        <v>18162.554103288523</v>
      </c>
      <c r="J224" s="19"/>
      <c r="K224" s="10">
        <f t="shared" si="30"/>
        <v>448.8275748642189</v>
      </c>
    </row>
    <row r="225" spans="1:11" ht="12.75">
      <c r="A225" s="5">
        <v>200</v>
      </c>
      <c r="C225" s="62">
        <f t="shared" si="24"/>
        <v>200</v>
      </c>
      <c r="D225" s="63">
        <f t="shared" si="27"/>
        <v>448.8275748642189</v>
      </c>
      <c r="E225" s="64">
        <f t="shared" si="28"/>
        <v>11.351596314555328</v>
      </c>
      <c r="F225" s="66">
        <f t="shared" si="29"/>
        <v>437.4759785496636</v>
      </c>
      <c r="G225" s="64">
        <f t="shared" si="25"/>
        <v>82274.92187526115</v>
      </c>
      <c r="H225" s="65">
        <f t="shared" si="26"/>
        <v>17725.07812473886</v>
      </c>
      <c r="J225" s="19"/>
      <c r="K225" s="10">
        <f t="shared" si="30"/>
        <v>448.8275748642189</v>
      </c>
    </row>
    <row r="226" spans="1:11" ht="12.75">
      <c r="A226" s="5">
        <v>201</v>
      </c>
      <c r="C226" s="62">
        <f t="shared" si="24"/>
        <v>201</v>
      </c>
      <c r="D226" s="63">
        <f t="shared" si="27"/>
        <v>448.8275748642189</v>
      </c>
      <c r="E226" s="64">
        <f t="shared" si="28"/>
        <v>11.078173827961786</v>
      </c>
      <c r="F226" s="66">
        <f t="shared" si="29"/>
        <v>437.7494010362571</v>
      </c>
      <c r="G226" s="64">
        <f t="shared" si="25"/>
        <v>82712.6712762974</v>
      </c>
      <c r="H226" s="65">
        <f t="shared" si="26"/>
        <v>17287.3287237026</v>
      </c>
      <c r="J226" s="19"/>
      <c r="K226" s="10">
        <f t="shared" si="30"/>
        <v>448.8275748642189</v>
      </c>
    </row>
    <row r="227" spans="1:11" ht="12.75">
      <c r="A227" s="5">
        <v>202</v>
      </c>
      <c r="C227" s="62">
        <f t="shared" si="24"/>
        <v>202</v>
      </c>
      <c r="D227" s="63">
        <f t="shared" si="27"/>
        <v>448.8275748642189</v>
      </c>
      <c r="E227" s="64">
        <f t="shared" si="28"/>
        <v>10.804580452314125</v>
      </c>
      <c r="F227" s="66">
        <f t="shared" si="29"/>
        <v>438.0229944119048</v>
      </c>
      <c r="G227" s="64">
        <f t="shared" si="25"/>
        <v>83150.69427070931</v>
      </c>
      <c r="H227" s="65">
        <f t="shared" si="26"/>
        <v>16849.305729290696</v>
      </c>
      <c r="J227" s="19"/>
      <c r="K227" s="10">
        <f t="shared" si="30"/>
        <v>448.8275748642189</v>
      </c>
    </row>
    <row r="228" spans="1:11" ht="12.75">
      <c r="A228" s="5">
        <v>203</v>
      </c>
      <c r="C228" s="62">
        <f t="shared" si="24"/>
        <v>203</v>
      </c>
      <c r="D228" s="63">
        <f t="shared" si="27"/>
        <v>448.8275748642189</v>
      </c>
      <c r="E228" s="64">
        <f t="shared" si="28"/>
        <v>10.530816080806686</v>
      </c>
      <c r="F228" s="66">
        <f t="shared" si="29"/>
        <v>438.2967587834122</v>
      </c>
      <c r="G228" s="64">
        <f t="shared" si="25"/>
        <v>83588.99102949272</v>
      </c>
      <c r="H228" s="65">
        <f t="shared" si="26"/>
        <v>16411.008970507282</v>
      </c>
      <c r="J228" s="19"/>
      <c r="K228" s="10">
        <f t="shared" si="30"/>
        <v>448.8275748642189</v>
      </c>
    </row>
    <row r="229" spans="1:11" ht="12.75">
      <c r="A229" s="5">
        <v>204</v>
      </c>
      <c r="C229" s="62">
        <f t="shared" si="24"/>
        <v>204</v>
      </c>
      <c r="D229" s="63">
        <f t="shared" si="27"/>
        <v>448.8275748642189</v>
      </c>
      <c r="E229" s="64">
        <f t="shared" si="28"/>
        <v>10.256880606567051</v>
      </c>
      <c r="F229" s="66">
        <f t="shared" si="29"/>
        <v>438.57069425765184</v>
      </c>
      <c r="G229" s="64">
        <f t="shared" si="25"/>
        <v>84027.56172375038</v>
      </c>
      <c r="H229" s="65">
        <f t="shared" si="26"/>
        <v>15972.43827624963</v>
      </c>
      <c r="J229" s="19"/>
      <c r="K229" s="10">
        <f t="shared" si="30"/>
        <v>448.8275748642189</v>
      </c>
    </row>
    <row r="230" spans="1:11" ht="12.75">
      <c r="A230" s="5">
        <v>205</v>
      </c>
      <c r="C230" s="62">
        <f t="shared" si="24"/>
        <v>205</v>
      </c>
      <c r="D230" s="63">
        <f t="shared" si="27"/>
        <v>448.8275748642189</v>
      </c>
      <c r="E230" s="64">
        <f t="shared" si="28"/>
        <v>9.982773922656017</v>
      </c>
      <c r="F230" s="66">
        <f t="shared" si="29"/>
        <v>438.8448009415629</v>
      </c>
      <c r="G230" s="64">
        <f t="shared" si="25"/>
        <v>84466.40652469193</v>
      </c>
      <c r="H230" s="65">
        <f t="shared" si="26"/>
        <v>15533.593475308067</v>
      </c>
      <c r="J230" s="19"/>
      <c r="K230" s="10">
        <f t="shared" si="30"/>
        <v>448.8275748642189</v>
      </c>
    </row>
    <row r="231" spans="1:11" ht="12.75">
      <c r="A231" s="5">
        <v>206</v>
      </c>
      <c r="C231" s="62">
        <f t="shared" si="24"/>
        <v>206</v>
      </c>
      <c r="D231" s="63">
        <f t="shared" si="27"/>
        <v>448.8275748642189</v>
      </c>
      <c r="E231" s="64">
        <f t="shared" si="28"/>
        <v>9.708495922067542</v>
      </c>
      <c r="F231" s="66">
        <f t="shared" si="29"/>
        <v>439.11907894215136</v>
      </c>
      <c r="G231" s="64">
        <f t="shared" si="25"/>
        <v>84905.52560363409</v>
      </c>
      <c r="H231" s="65">
        <f t="shared" si="26"/>
        <v>15094.474396365917</v>
      </c>
      <c r="J231" s="19"/>
      <c r="K231" s="10">
        <f t="shared" si="30"/>
        <v>448.8275748642189</v>
      </c>
    </row>
    <row r="232" spans="1:11" ht="12.75">
      <c r="A232" s="5">
        <v>207</v>
      </c>
      <c r="C232" s="62">
        <f t="shared" si="24"/>
        <v>207</v>
      </c>
      <c r="D232" s="63">
        <f t="shared" si="27"/>
        <v>448.8275748642189</v>
      </c>
      <c r="E232" s="64">
        <f t="shared" si="28"/>
        <v>9.434046497728698</v>
      </c>
      <c r="F232" s="66">
        <f t="shared" si="29"/>
        <v>439.3935283664902</v>
      </c>
      <c r="G232" s="64">
        <f t="shared" si="25"/>
        <v>85344.91913200058</v>
      </c>
      <c r="H232" s="65">
        <f t="shared" si="26"/>
        <v>14655.080867999426</v>
      </c>
      <c r="J232" s="19"/>
      <c r="K232" s="10">
        <f t="shared" si="30"/>
        <v>448.8275748642189</v>
      </c>
    </row>
    <row r="233" spans="1:11" ht="12.75">
      <c r="A233" s="5">
        <v>208</v>
      </c>
      <c r="C233" s="62">
        <f t="shared" si="24"/>
        <v>208</v>
      </c>
      <c r="D233" s="63">
        <f t="shared" si="27"/>
        <v>448.8275748642189</v>
      </c>
      <c r="E233" s="64">
        <f t="shared" si="28"/>
        <v>9.15942554249964</v>
      </c>
      <c r="F233" s="66">
        <f t="shared" si="29"/>
        <v>439.6681493217192</v>
      </c>
      <c r="G233" s="64">
        <f t="shared" si="25"/>
        <v>85784.5872813223</v>
      </c>
      <c r="H233" s="65">
        <f t="shared" si="26"/>
        <v>14215.412718677708</v>
      </c>
      <c r="J233" s="19"/>
      <c r="K233" s="10">
        <f t="shared" si="30"/>
        <v>448.8275748642189</v>
      </c>
    </row>
    <row r="234" spans="1:11" ht="12.75">
      <c r="A234" s="5">
        <v>209</v>
      </c>
      <c r="C234" s="62">
        <f t="shared" si="24"/>
        <v>209</v>
      </c>
      <c r="D234" s="63">
        <f t="shared" si="27"/>
        <v>448.8275748642189</v>
      </c>
      <c r="E234" s="64">
        <f t="shared" si="28"/>
        <v>8.884632949173566</v>
      </c>
      <c r="F234" s="66">
        <f t="shared" si="29"/>
        <v>439.9429419150453</v>
      </c>
      <c r="G234" s="64">
        <f t="shared" si="25"/>
        <v>86224.53022323734</v>
      </c>
      <c r="H234" s="65">
        <f t="shared" si="26"/>
        <v>13775.469776762662</v>
      </c>
      <c r="J234" s="19"/>
      <c r="K234" s="10">
        <f t="shared" si="30"/>
        <v>448.8275748642189</v>
      </c>
    </row>
    <row r="235" spans="1:11" ht="12.75">
      <c r="A235" s="5">
        <v>210</v>
      </c>
      <c r="C235" s="62">
        <f t="shared" si="24"/>
        <v>210</v>
      </c>
      <c r="D235" s="63">
        <f t="shared" si="27"/>
        <v>448.8275748642189</v>
      </c>
      <c r="E235" s="64">
        <f t="shared" si="28"/>
        <v>8.609668610476664</v>
      </c>
      <c r="F235" s="66">
        <f t="shared" si="29"/>
        <v>440.2179062537422</v>
      </c>
      <c r="G235" s="64">
        <f t="shared" si="25"/>
        <v>86664.74812949108</v>
      </c>
      <c r="H235" s="65">
        <f t="shared" si="26"/>
        <v>13335.25187050892</v>
      </c>
      <c r="J235" s="19"/>
      <c r="K235" s="10">
        <f t="shared" si="30"/>
        <v>448.8275748642189</v>
      </c>
    </row>
    <row r="236" spans="1:11" ht="12.75">
      <c r="A236" s="5">
        <v>211</v>
      </c>
      <c r="C236" s="62">
        <f t="shared" si="24"/>
        <v>211</v>
      </c>
      <c r="D236" s="63">
        <f t="shared" si="27"/>
        <v>448.8275748642189</v>
      </c>
      <c r="E236" s="64">
        <f t="shared" si="28"/>
        <v>8.334532419068074</v>
      </c>
      <c r="F236" s="66">
        <f t="shared" si="29"/>
        <v>440.4930424451508</v>
      </c>
      <c r="G236" s="64">
        <f t="shared" si="25"/>
        <v>87105.24117193623</v>
      </c>
      <c r="H236" s="65">
        <f t="shared" si="26"/>
        <v>12894.75882806377</v>
      </c>
      <c r="J236" s="19"/>
      <c r="K236" s="10">
        <f t="shared" si="30"/>
        <v>448.8275748642189</v>
      </c>
    </row>
    <row r="237" spans="1:11" ht="12.75">
      <c r="A237" s="5">
        <v>212</v>
      </c>
      <c r="C237" s="62">
        <f t="shared" si="24"/>
        <v>212</v>
      </c>
      <c r="D237" s="63">
        <f t="shared" si="27"/>
        <v>448.8275748642189</v>
      </c>
      <c r="E237" s="64">
        <f t="shared" si="28"/>
        <v>8.059224267539856</v>
      </c>
      <c r="F237" s="66">
        <f t="shared" si="29"/>
        <v>440.76835059667906</v>
      </c>
      <c r="G237" s="64">
        <f t="shared" si="25"/>
        <v>87546.00952253291</v>
      </c>
      <c r="H237" s="65">
        <f t="shared" si="26"/>
        <v>12453.99047746709</v>
      </c>
      <c r="J237" s="19"/>
      <c r="K237" s="10">
        <f t="shared" si="30"/>
        <v>448.8275748642189</v>
      </c>
    </row>
    <row r="238" spans="1:11" ht="12.75">
      <c r="A238" s="5">
        <v>213</v>
      </c>
      <c r="C238" s="62">
        <f t="shared" si="24"/>
        <v>213</v>
      </c>
      <c r="D238" s="63">
        <f t="shared" si="27"/>
        <v>448.8275748642189</v>
      </c>
      <c r="E238" s="64">
        <f t="shared" si="28"/>
        <v>7.783744048416931</v>
      </c>
      <c r="F238" s="66">
        <f t="shared" si="29"/>
        <v>441.043830815802</v>
      </c>
      <c r="G238" s="64">
        <f t="shared" si="25"/>
        <v>87987.05335334872</v>
      </c>
      <c r="H238" s="65">
        <f t="shared" si="26"/>
        <v>12012.946646651288</v>
      </c>
      <c r="J238" s="19"/>
      <c r="K238" s="10">
        <f t="shared" si="30"/>
        <v>448.8275748642189</v>
      </c>
    </row>
    <row r="239" spans="1:11" ht="12.75">
      <c r="A239" s="5">
        <v>214</v>
      </c>
      <c r="C239" s="62">
        <f t="shared" si="24"/>
        <v>214</v>
      </c>
      <c r="D239" s="63">
        <f t="shared" si="27"/>
        <v>448.8275748642189</v>
      </c>
      <c r="E239" s="64">
        <f t="shared" si="28"/>
        <v>7.508091654157055</v>
      </c>
      <c r="F239" s="66">
        <f t="shared" si="29"/>
        <v>441.31948321006183</v>
      </c>
      <c r="G239" s="64">
        <f t="shared" si="25"/>
        <v>88428.37283655877</v>
      </c>
      <c r="H239" s="65">
        <f t="shared" si="26"/>
        <v>11571.627163441226</v>
      </c>
      <c r="J239" s="19"/>
      <c r="K239" s="10">
        <f t="shared" si="30"/>
        <v>448.8275748642189</v>
      </c>
    </row>
    <row r="240" spans="1:11" ht="12.75">
      <c r="A240" s="5">
        <v>215</v>
      </c>
      <c r="C240" s="62">
        <f t="shared" si="24"/>
        <v>215</v>
      </c>
      <c r="D240" s="63">
        <f t="shared" si="27"/>
        <v>448.8275748642189</v>
      </c>
      <c r="E240" s="64">
        <f t="shared" si="28"/>
        <v>7.232266977150766</v>
      </c>
      <c r="F240" s="66">
        <f t="shared" si="29"/>
        <v>441.59530788706815</v>
      </c>
      <c r="G240" s="64">
        <f t="shared" si="25"/>
        <v>88869.96814444584</v>
      </c>
      <c r="H240" s="65">
        <f t="shared" si="26"/>
        <v>11130.031855554158</v>
      </c>
      <c r="J240" s="19"/>
      <c r="K240" s="10">
        <f t="shared" si="30"/>
        <v>448.8275748642189</v>
      </c>
    </row>
    <row r="241" spans="1:11" ht="12.75">
      <c r="A241" s="5">
        <v>216</v>
      </c>
      <c r="C241" s="62">
        <f t="shared" si="24"/>
        <v>216</v>
      </c>
      <c r="D241" s="63">
        <f t="shared" si="27"/>
        <v>448.8275748642189</v>
      </c>
      <c r="E241" s="64">
        <f t="shared" si="28"/>
        <v>6.956269909721349</v>
      </c>
      <c r="F241" s="66">
        <f t="shared" si="29"/>
        <v>441.87130495449753</v>
      </c>
      <c r="G241" s="64">
        <f t="shared" si="25"/>
        <v>89311.83944940034</v>
      </c>
      <c r="H241" s="65">
        <f t="shared" si="26"/>
        <v>10688.160550599661</v>
      </c>
      <c r="J241" s="19"/>
      <c r="K241" s="10">
        <f t="shared" si="30"/>
        <v>448.8275748642189</v>
      </c>
    </row>
    <row r="242" spans="1:11" ht="12.75">
      <c r="A242" s="5">
        <v>217</v>
      </c>
      <c r="C242" s="62">
        <f t="shared" si="24"/>
        <v>217</v>
      </c>
      <c r="D242" s="63">
        <f t="shared" si="27"/>
        <v>448.8275748642189</v>
      </c>
      <c r="E242" s="64">
        <f t="shared" si="28"/>
        <v>6.680100344124789</v>
      </c>
      <c r="F242" s="66">
        <f t="shared" si="29"/>
        <v>442.1474745200941</v>
      </c>
      <c r="G242" s="64">
        <f t="shared" si="25"/>
        <v>89753.98692392044</v>
      </c>
      <c r="H242" s="65">
        <f t="shared" si="26"/>
        <v>10246.013076079567</v>
      </c>
      <c r="J242" s="19"/>
      <c r="K242" s="10">
        <f t="shared" si="30"/>
        <v>448.8275748642189</v>
      </c>
    </row>
    <row r="243" spans="1:11" ht="12.75">
      <c r="A243" s="5">
        <v>218</v>
      </c>
      <c r="C243" s="62">
        <f t="shared" si="24"/>
        <v>218</v>
      </c>
      <c r="D243" s="63">
        <f t="shared" si="27"/>
        <v>448.8275748642189</v>
      </c>
      <c r="E243" s="64">
        <f t="shared" si="28"/>
        <v>6.403758172549729</v>
      </c>
      <c r="F243" s="66">
        <f t="shared" si="29"/>
        <v>442.4238166916692</v>
      </c>
      <c r="G243" s="64">
        <f t="shared" si="25"/>
        <v>90196.4107406121</v>
      </c>
      <c r="H243" s="65">
        <f t="shared" si="26"/>
        <v>9803.589259387898</v>
      </c>
      <c r="J243" s="19"/>
      <c r="K243" s="10">
        <f t="shared" si="30"/>
        <v>448.8275748642189</v>
      </c>
    </row>
    <row r="244" spans="1:11" ht="12.75">
      <c r="A244" s="5">
        <v>219</v>
      </c>
      <c r="C244" s="62">
        <f t="shared" si="24"/>
        <v>219</v>
      </c>
      <c r="D244" s="63">
        <f t="shared" si="27"/>
        <v>448.8275748642189</v>
      </c>
      <c r="E244" s="64">
        <f t="shared" si="28"/>
        <v>6.1272432871174365</v>
      </c>
      <c r="F244" s="66">
        <f t="shared" si="29"/>
        <v>442.70033157710145</v>
      </c>
      <c r="G244" s="64">
        <f t="shared" si="25"/>
        <v>90639.1110721892</v>
      </c>
      <c r="H244" s="65">
        <f t="shared" si="26"/>
        <v>9360.888927810796</v>
      </c>
      <c r="J244" s="19"/>
      <c r="K244" s="10">
        <f t="shared" si="30"/>
        <v>448.8275748642189</v>
      </c>
    </row>
    <row r="245" spans="1:11" ht="12.75">
      <c r="A245" s="5">
        <v>220</v>
      </c>
      <c r="C245" s="62">
        <f t="shared" si="24"/>
        <v>220</v>
      </c>
      <c r="D245" s="63">
        <f t="shared" si="27"/>
        <v>448.8275748642189</v>
      </c>
      <c r="E245" s="64">
        <f t="shared" si="28"/>
        <v>5.850555579881747</v>
      </c>
      <c r="F245" s="66">
        <f t="shared" si="29"/>
        <v>442.97701928433713</v>
      </c>
      <c r="G245" s="64">
        <f t="shared" si="25"/>
        <v>91082.08809147355</v>
      </c>
      <c r="H245" s="65">
        <f t="shared" si="26"/>
        <v>8917.91190852646</v>
      </c>
      <c r="J245" s="19"/>
      <c r="K245" s="10">
        <f t="shared" si="30"/>
        <v>448.8275748642189</v>
      </c>
    </row>
    <row r="246" spans="1:11" ht="12.75">
      <c r="A246" s="5">
        <v>221</v>
      </c>
      <c r="C246" s="62">
        <f t="shared" si="24"/>
        <v>221</v>
      </c>
      <c r="D246" s="63">
        <f t="shared" si="27"/>
        <v>448.8275748642189</v>
      </c>
      <c r="E246" s="64">
        <f t="shared" si="28"/>
        <v>5.573694942829037</v>
      </c>
      <c r="F246" s="66">
        <f t="shared" si="29"/>
        <v>443.25387992138985</v>
      </c>
      <c r="G246" s="64">
        <f t="shared" si="25"/>
        <v>91525.34197139494</v>
      </c>
      <c r="H246" s="65">
        <f t="shared" si="26"/>
        <v>8474.65802860507</v>
      </c>
      <c r="J246" s="19"/>
      <c r="K246" s="10">
        <f t="shared" si="30"/>
        <v>448.8275748642189</v>
      </c>
    </row>
    <row r="247" spans="1:11" ht="12.75">
      <c r="A247" s="5">
        <v>222</v>
      </c>
      <c r="C247" s="62">
        <f t="shared" si="24"/>
        <v>222</v>
      </c>
      <c r="D247" s="63">
        <f t="shared" si="27"/>
        <v>448.8275748642189</v>
      </c>
      <c r="E247" s="64">
        <f t="shared" si="28"/>
        <v>5.296661267878169</v>
      </c>
      <c r="F247" s="66">
        <f t="shared" si="29"/>
        <v>443.5309135963407</v>
      </c>
      <c r="G247" s="64">
        <f t="shared" si="25"/>
        <v>91968.87288499129</v>
      </c>
      <c r="H247" s="65">
        <f t="shared" si="26"/>
        <v>8031.12711500873</v>
      </c>
      <c r="J247" s="19"/>
      <c r="K247" s="10">
        <f t="shared" si="30"/>
        <v>448.8275748642189</v>
      </c>
    </row>
    <row r="248" spans="1:11" ht="12.75">
      <c r="A248" s="5">
        <v>223</v>
      </c>
      <c r="C248" s="62">
        <f t="shared" si="24"/>
        <v>223</v>
      </c>
      <c r="D248" s="63">
        <f t="shared" si="27"/>
        <v>448.8275748642189</v>
      </c>
      <c r="E248" s="64">
        <f t="shared" si="28"/>
        <v>5.019454446880456</v>
      </c>
      <c r="F248" s="66">
        <f t="shared" si="29"/>
        <v>443.80812041733844</v>
      </c>
      <c r="G248" s="64">
        <f t="shared" si="25"/>
        <v>92412.68100540862</v>
      </c>
      <c r="H248" s="65">
        <f t="shared" si="26"/>
        <v>7587.318994591391</v>
      </c>
      <c r="J248" s="19"/>
      <c r="K248" s="10">
        <f t="shared" si="30"/>
        <v>448.8275748642189</v>
      </c>
    </row>
    <row r="249" spans="1:11" ht="12.75">
      <c r="A249" s="5">
        <v>224</v>
      </c>
      <c r="C249" s="62">
        <f t="shared" si="24"/>
        <v>224</v>
      </c>
      <c r="D249" s="63">
        <f t="shared" si="27"/>
        <v>448.8275748642189</v>
      </c>
      <c r="E249" s="64">
        <f t="shared" si="28"/>
        <v>4.742074371619619</v>
      </c>
      <c r="F249" s="66">
        <f t="shared" si="29"/>
        <v>444.0855004925993</v>
      </c>
      <c r="G249" s="64">
        <f t="shared" si="25"/>
        <v>92856.76650590122</v>
      </c>
      <c r="H249" s="65">
        <f t="shared" si="26"/>
        <v>7143.233494098791</v>
      </c>
      <c r="J249" s="19"/>
      <c r="K249" s="10">
        <f t="shared" si="30"/>
        <v>448.8275748642189</v>
      </c>
    </row>
    <row r="250" spans="1:11" ht="12.75">
      <c r="A250" s="5">
        <v>225</v>
      </c>
      <c r="C250" s="62">
        <f t="shared" si="24"/>
        <v>225</v>
      </c>
      <c r="D250" s="63">
        <f t="shared" si="27"/>
        <v>448.8275748642189</v>
      </c>
      <c r="E250" s="64">
        <f t="shared" si="28"/>
        <v>4.464520933811744</v>
      </c>
      <c r="F250" s="66">
        <f t="shared" si="29"/>
        <v>444.36305393040715</v>
      </c>
      <c r="G250" s="64">
        <f t="shared" si="25"/>
        <v>93301.12955983164</v>
      </c>
      <c r="H250" s="65">
        <f t="shared" si="26"/>
        <v>6698.870440168384</v>
      </c>
      <c r="J250" s="19"/>
      <c r="K250" s="10">
        <f t="shared" si="30"/>
        <v>448.8275748642189</v>
      </c>
    </row>
    <row r="251" spans="1:11" ht="12.75">
      <c r="A251" s="5">
        <v>226</v>
      </c>
      <c r="C251" s="62">
        <f t="shared" si="24"/>
        <v>226</v>
      </c>
      <c r="D251" s="63">
        <f t="shared" si="27"/>
        <v>448.8275748642189</v>
      </c>
      <c r="E251" s="64">
        <f t="shared" si="28"/>
        <v>4.1867940251052405</v>
      </c>
      <c r="F251" s="66">
        <f t="shared" si="29"/>
        <v>444.64078083911363</v>
      </c>
      <c r="G251" s="64">
        <f t="shared" si="25"/>
        <v>93745.77034067074</v>
      </c>
      <c r="H251" s="65">
        <f t="shared" si="26"/>
        <v>6254.22965932927</v>
      </c>
      <c r="J251" s="19"/>
      <c r="K251" s="10">
        <f t="shared" si="30"/>
        <v>448.8275748642189</v>
      </c>
    </row>
    <row r="252" spans="1:11" ht="12.75">
      <c r="A252" s="5">
        <v>227</v>
      </c>
      <c r="C252" s="62">
        <f t="shared" si="24"/>
        <v>227</v>
      </c>
      <c r="D252" s="63">
        <f t="shared" si="27"/>
        <v>448.8275748642189</v>
      </c>
      <c r="E252" s="64">
        <f t="shared" si="28"/>
        <v>3.9088935370807936</v>
      </c>
      <c r="F252" s="66">
        <f t="shared" si="29"/>
        <v>444.9186813271381</v>
      </c>
      <c r="G252" s="64">
        <f t="shared" si="25"/>
        <v>94190.68902199788</v>
      </c>
      <c r="H252" s="65">
        <f t="shared" si="26"/>
        <v>5809.310978002132</v>
      </c>
      <c r="J252" s="19"/>
      <c r="K252" s="10">
        <f t="shared" si="30"/>
        <v>448.8275748642189</v>
      </c>
    </row>
    <row r="253" spans="1:11" ht="12.75">
      <c r="A253" s="5">
        <v>228</v>
      </c>
      <c r="C253" s="62">
        <f t="shared" si="24"/>
        <v>228</v>
      </c>
      <c r="D253" s="63">
        <f t="shared" si="27"/>
        <v>448.8275748642189</v>
      </c>
      <c r="E253" s="64">
        <f t="shared" si="28"/>
        <v>3.630819361251332</v>
      </c>
      <c r="F253" s="66">
        <f t="shared" si="29"/>
        <v>445.19675550296756</v>
      </c>
      <c r="G253" s="64">
        <f t="shared" si="25"/>
        <v>94635.88577750085</v>
      </c>
      <c r="H253" s="65">
        <f t="shared" si="26"/>
        <v>5364.1142224991645</v>
      </c>
      <c r="J253" s="19"/>
      <c r="K253" s="10">
        <f t="shared" si="30"/>
        <v>448.8275748642189</v>
      </c>
    </row>
    <row r="254" spans="1:11" ht="12.75">
      <c r="A254" s="5">
        <v>229</v>
      </c>
      <c r="C254" s="62">
        <f t="shared" si="24"/>
        <v>229</v>
      </c>
      <c r="D254" s="63">
        <f t="shared" si="27"/>
        <v>448.8275748642189</v>
      </c>
      <c r="E254" s="64">
        <f t="shared" si="28"/>
        <v>3.352571389061978</v>
      </c>
      <c r="F254" s="66">
        <f t="shared" si="29"/>
        <v>445.47500347515694</v>
      </c>
      <c r="G254" s="64">
        <f t="shared" si="25"/>
        <v>95081.36078097601</v>
      </c>
      <c r="H254" s="65">
        <f t="shared" si="26"/>
        <v>4918.639219024008</v>
      </c>
      <c r="J254" s="19"/>
      <c r="K254" s="10">
        <f t="shared" si="30"/>
        <v>448.8275748642189</v>
      </c>
    </row>
    <row r="255" spans="1:11" ht="12.75">
      <c r="A255" s="5">
        <v>230</v>
      </c>
      <c r="C255" s="62">
        <f t="shared" si="24"/>
        <v>230</v>
      </c>
      <c r="D255" s="63">
        <f t="shared" si="27"/>
        <v>448.8275748642189</v>
      </c>
      <c r="E255" s="64">
        <f t="shared" si="28"/>
        <v>3.0741495118900044</v>
      </c>
      <c r="F255" s="66">
        <f t="shared" si="29"/>
        <v>445.75342535232886</v>
      </c>
      <c r="G255" s="64">
        <f t="shared" si="25"/>
        <v>95527.11420632835</v>
      </c>
      <c r="H255" s="65">
        <f t="shared" si="26"/>
        <v>4472.885793671679</v>
      </c>
      <c r="J255" s="19"/>
      <c r="K255" s="10">
        <f t="shared" si="30"/>
        <v>448.8275748642189</v>
      </c>
    </row>
    <row r="256" spans="1:11" ht="12.75">
      <c r="A256" s="5">
        <v>231</v>
      </c>
      <c r="C256" s="62">
        <f t="shared" si="24"/>
        <v>231</v>
      </c>
      <c r="D256" s="63">
        <f t="shared" si="27"/>
        <v>448.8275748642189</v>
      </c>
      <c r="E256" s="64">
        <f t="shared" si="28"/>
        <v>2.795553621044799</v>
      </c>
      <c r="F256" s="66">
        <f t="shared" si="29"/>
        <v>446.0320212431741</v>
      </c>
      <c r="G256" s="64">
        <f t="shared" si="25"/>
        <v>95973.14622757152</v>
      </c>
      <c r="H256" s="65">
        <f t="shared" si="26"/>
        <v>4026.8537724285043</v>
      </c>
      <c r="J256" s="19"/>
      <c r="K256" s="10">
        <f t="shared" si="30"/>
        <v>448.8275748642189</v>
      </c>
    </row>
    <row r="257" spans="1:11" ht="12.75">
      <c r="A257" s="5">
        <v>232</v>
      </c>
      <c r="C257" s="62">
        <f t="shared" si="24"/>
        <v>232</v>
      </c>
      <c r="D257" s="63">
        <f t="shared" si="27"/>
        <v>448.8275748642189</v>
      </c>
      <c r="E257" s="64">
        <f t="shared" si="28"/>
        <v>2.516783607767815</v>
      </c>
      <c r="F257" s="66">
        <f t="shared" si="29"/>
        <v>446.31079125645107</v>
      </c>
      <c r="G257" s="64">
        <f t="shared" si="25"/>
        <v>96419.45701882796</v>
      </c>
      <c r="H257" s="65">
        <f t="shared" si="26"/>
        <v>3580.5429811720533</v>
      </c>
      <c r="J257" s="19"/>
      <c r="K257" s="10">
        <f t="shared" si="30"/>
        <v>448.8275748642189</v>
      </c>
    </row>
    <row r="258" spans="1:11" ht="12.75">
      <c r="A258" s="5">
        <v>233</v>
      </c>
      <c r="C258" s="62">
        <f t="shared" si="24"/>
        <v>233</v>
      </c>
      <c r="D258" s="63">
        <f t="shared" si="27"/>
        <v>448.8275748642189</v>
      </c>
      <c r="E258" s="64">
        <f t="shared" si="28"/>
        <v>2.237839363232533</v>
      </c>
      <c r="F258" s="66">
        <f t="shared" si="29"/>
        <v>446.58973550098636</v>
      </c>
      <c r="G258" s="64">
        <f t="shared" si="25"/>
        <v>96866.04675432894</v>
      </c>
      <c r="H258" s="65">
        <f t="shared" si="26"/>
        <v>3133.9532456710667</v>
      </c>
      <c r="J258" s="19"/>
      <c r="K258" s="10">
        <f t="shared" si="30"/>
        <v>448.8275748642189</v>
      </c>
    </row>
    <row r="259" spans="1:11" ht="12.75">
      <c r="A259" s="5">
        <v>234</v>
      </c>
      <c r="C259" s="62">
        <f t="shared" si="24"/>
        <v>234</v>
      </c>
      <c r="D259" s="63">
        <f t="shared" si="27"/>
        <v>448.8275748642189</v>
      </c>
      <c r="E259" s="64">
        <f t="shared" si="28"/>
        <v>1.9587207785444167</v>
      </c>
      <c r="F259" s="66">
        <f t="shared" si="29"/>
        <v>446.86885408567446</v>
      </c>
      <c r="G259" s="64">
        <f t="shared" si="25"/>
        <v>97312.91560841461</v>
      </c>
      <c r="H259" s="65">
        <f t="shared" si="26"/>
        <v>2687.084391585392</v>
      </c>
      <c r="J259" s="19"/>
      <c r="K259" s="10">
        <f t="shared" si="30"/>
        <v>448.8275748642189</v>
      </c>
    </row>
    <row r="260" spans="1:11" ht="12.75">
      <c r="A260" s="5">
        <v>235</v>
      </c>
      <c r="C260" s="62">
        <f t="shared" si="24"/>
        <v>235</v>
      </c>
      <c r="D260" s="63">
        <f t="shared" si="27"/>
        <v>448.8275748642189</v>
      </c>
      <c r="E260" s="64">
        <f t="shared" si="28"/>
        <v>1.67942774474087</v>
      </c>
      <c r="F260" s="66">
        <f t="shared" si="29"/>
        <v>447.14814711947804</v>
      </c>
      <c r="G260" s="64">
        <f t="shared" si="25"/>
        <v>97760.06375553408</v>
      </c>
      <c r="H260" s="65">
        <f t="shared" si="26"/>
        <v>2239.936244465914</v>
      </c>
      <c r="J260" s="19"/>
      <c r="K260" s="10">
        <f t="shared" si="30"/>
        <v>448.8275748642189</v>
      </c>
    </row>
    <row r="261" spans="1:11" ht="12.75">
      <c r="A261" s="5">
        <v>236</v>
      </c>
      <c r="C261" s="62">
        <f t="shared" si="24"/>
        <v>236</v>
      </c>
      <c r="D261" s="63">
        <f t="shared" si="27"/>
        <v>448.8275748642189</v>
      </c>
      <c r="E261" s="64">
        <f t="shared" si="28"/>
        <v>1.3999601527911965</v>
      </c>
      <c r="F261" s="66">
        <f t="shared" si="29"/>
        <v>447.4276147114277</v>
      </c>
      <c r="G261" s="64">
        <f t="shared" si="25"/>
        <v>98207.49137024551</v>
      </c>
      <c r="H261" s="65">
        <f t="shared" si="26"/>
        <v>1792.5086297544865</v>
      </c>
      <c r="J261" s="19"/>
      <c r="K261" s="10">
        <f t="shared" si="30"/>
        <v>448.8275748642189</v>
      </c>
    </row>
    <row r="262" spans="1:11" ht="12.75">
      <c r="A262" s="5">
        <v>237</v>
      </c>
      <c r="C262" s="62">
        <f t="shared" si="24"/>
        <v>237</v>
      </c>
      <c r="D262" s="63">
        <f t="shared" si="27"/>
        <v>448.8275748642189</v>
      </c>
      <c r="E262" s="64">
        <f t="shared" si="28"/>
        <v>1.1203178935965539</v>
      </c>
      <c r="F262" s="66">
        <f t="shared" si="29"/>
        <v>447.7072569706223</v>
      </c>
      <c r="G262" s="64">
        <f t="shared" si="25"/>
        <v>98655.19862721613</v>
      </c>
      <c r="H262" s="65">
        <f t="shared" si="26"/>
        <v>1344.8013727838643</v>
      </c>
      <c r="J262" s="19"/>
      <c r="K262" s="10">
        <f t="shared" si="30"/>
        <v>448.8275748642189</v>
      </c>
    </row>
    <row r="263" spans="1:11" ht="12.75">
      <c r="A263" s="5">
        <v>238</v>
      </c>
      <c r="C263" s="62">
        <f t="shared" si="24"/>
        <v>238</v>
      </c>
      <c r="D263" s="63">
        <f t="shared" si="27"/>
        <v>448.8275748642189</v>
      </c>
      <c r="E263" s="64">
        <f t="shared" si="28"/>
        <v>0.8405008579899151</v>
      </c>
      <c r="F263" s="66">
        <f t="shared" si="29"/>
        <v>447.98707400622897</v>
      </c>
      <c r="G263" s="64">
        <f t="shared" si="25"/>
        <v>99103.18570122236</v>
      </c>
      <c r="H263" s="65">
        <f t="shared" si="26"/>
        <v>896.8142987776353</v>
      </c>
      <c r="J263" s="19"/>
      <c r="K263" s="10">
        <f t="shared" si="30"/>
        <v>448.8275748642189</v>
      </c>
    </row>
    <row r="264" spans="1:11" ht="12.75">
      <c r="A264" s="5">
        <v>239</v>
      </c>
      <c r="C264" s="62">
        <f t="shared" si="24"/>
        <v>239</v>
      </c>
      <c r="D264" s="63">
        <f t="shared" si="27"/>
        <v>448.8275748642189</v>
      </c>
      <c r="E264" s="64">
        <f t="shared" si="28"/>
        <v>0.560508936736022</v>
      </c>
      <c r="F264" s="66">
        <f t="shared" si="29"/>
        <v>448.26706592748286</v>
      </c>
      <c r="G264" s="64">
        <f t="shared" si="25"/>
        <v>99551.45276714985</v>
      </c>
      <c r="H264" s="65">
        <f t="shared" si="26"/>
        <v>448.5472328501524</v>
      </c>
      <c r="J264" s="19"/>
      <c r="K264" s="10">
        <f t="shared" si="30"/>
        <v>448.8275748642189</v>
      </c>
    </row>
    <row r="265" spans="1:11" ht="12.75">
      <c r="A265" s="5">
        <v>240</v>
      </c>
      <c r="C265" s="62">
        <f t="shared" si="24"/>
        <v>240</v>
      </c>
      <c r="D265" s="63">
        <f t="shared" si="27"/>
        <v>448.8275748642189</v>
      </c>
      <c r="E265" s="64">
        <f t="shared" si="28"/>
        <v>0.2803420205313452</v>
      </c>
      <c r="F265" s="66">
        <f t="shared" si="29"/>
        <v>448.54723284368754</v>
      </c>
      <c r="G265" s="64">
        <f t="shared" si="25"/>
        <v>99999.99999999354</v>
      </c>
      <c r="H265" s="65">
        <f t="shared" si="26"/>
        <v>6.464858870458556E-09</v>
      </c>
      <c r="J265" s="19"/>
      <c r="K265" s="10">
        <f t="shared" si="30"/>
        <v>448.8275748642189</v>
      </c>
    </row>
    <row r="266" spans="1:11" ht="12.75">
      <c r="A266" s="5">
        <v>241</v>
      </c>
      <c r="C266" s="62">
        <f t="shared" si="24"/>
      </c>
      <c r="D266" s="63">
        <f t="shared" si="27"/>
      </c>
      <c r="E266" s="64">
        <f t="shared" si="28"/>
      </c>
      <c r="F266" s="66">
        <f t="shared" si="29"/>
      </c>
      <c r="G266" s="64">
        <f t="shared" si="25"/>
      </c>
      <c r="H266" s="65">
        <f t="shared" si="26"/>
      </c>
      <c r="J266" s="19"/>
      <c r="K266" s="10">
        <f t="shared" si="30"/>
      </c>
    </row>
    <row r="267" spans="1:11" ht="12.75">
      <c r="A267" s="5">
        <v>242</v>
      </c>
      <c r="C267" s="62">
        <f t="shared" si="24"/>
      </c>
      <c r="D267" s="63">
        <f t="shared" si="27"/>
      </c>
      <c r="E267" s="64">
        <f t="shared" si="28"/>
      </c>
      <c r="F267" s="66">
        <f t="shared" si="29"/>
      </c>
      <c r="G267" s="64">
        <f t="shared" si="25"/>
      </c>
      <c r="H267" s="65">
        <f t="shared" si="26"/>
      </c>
      <c r="J267" s="19"/>
      <c r="K267" s="10">
        <f t="shared" si="30"/>
      </c>
    </row>
    <row r="268" spans="1:11" ht="12.75">
      <c r="A268" s="5">
        <v>243</v>
      </c>
      <c r="C268" s="62">
        <f t="shared" si="24"/>
      </c>
      <c r="D268" s="63">
        <f t="shared" si="27"/>
      </c>
      <c r="E268" s="64">
        <f t="shared" si="28"/>
      </c>
      <c r="F268" s="66">
        <f t="shared" si="29"/>
      </c>
      <c r="G268" s="64">
        <f t="shared" si="25"/>
      </c>
      <c r="H268" s="65">
        <f t="shared" si="26"/>
      </c>
      <c r="J268" s="19"/>
      <c r="K268" s="10">
        <f t="shared" si="30"/>
      </c>
    </row>
    <row r="269" spans="1:11" ht="12.75">
      <c r="A269" s="5">
        <v>244</v>
      </c>
      <c r="C269" s="62">
        <f t="shared" si="24"/>
      </c>
      <c r="D269" s="63">
        <f t="shared" si="27"/>
      </c>
      <c r="E269" s="64">
        <f t="shared" si="28"/>
      </c>
      <c r="F269" s="66">
        <f t="shared" si="29"/>
      </c>
      <c r="G269" s="64">
        <f t="shared" si="25"/>
      </c>
      <c r="H269" s="65">
        <f t="shared" si="26"/>
      </c>
      <c r="J269" s="19"/>
      <c r="K269" s="10">
        <f t="shared" si="30"/>
      </c>
    </row>
    <row r="270" spans="1:11" ht="12.75">
      <c r="A270" s="5">
        <v>245</v>
      </c>
      <c r="C270" s="62">
        <f t="shared" si="24"/>
      </c>
      <c r="D270" s="63">
        <f t="shared" si="27"/>
      </c>
      <c r="E270" s="64">
        <f t="shared" si="28"/>
      </c>
      <c r="F270" s="66">
        <f t="shared" si="29"/>
      </c>
      <c r="G270" s="64">
        <f t="shared" si="25"/>
      </c>
      <c r="H270" s="65">
        <f t="shared" si="26"/>
      </c>
      <c r="J270" s="19"/>
      <c r="K270" s="10">
        <f t="shared" si="30"/>
      </c>
    </row>
    <row r="271" spans="1:11" ht="12.75">
      <c r="A271" s="5">
        <v>246</v>
      </c>
      <c r="C271" s="62">
        <f t="shared" si="24"/>
      </c>
      <c r="D271" s="63">
        <f t="shared" si="27"/>
      </c>
      <c r="E271" s="64">
        <f t="shared" si="28"/>
      </c>
      <c r="F271" s="66">
        <f t="shared" si="29"/>
      </c>
      <c r="G271" s="64">
        <f t="shared" si="25"/>
      </c>
      <c r="H271" s="65">
        <f t="shared" si="26"/>
      </c>
      <c r="J271" s="19"/>
      <c r="K271" s="10">
        <f t="shared" si="30"/>
      </c>
    </row>
    <row r="272" spans="1:11" ht="12.75">
      <c r="A272" s="5">
        <v>247</v>
      </c>
      <c r="C272" s="62">
        <f aca="true" t="shared" si="31" ref="C272:C335">IF(E$11*E$15&lt;A272,"",A272)</f>
      </c>
      <c r="D272" s="63">
        <f t="shared" si="27"/>
      </c>
      <c r="E272" s="64">
        <f t="shared" si="28"/>
      </c>
      <c r="F272" s="66">
        <f t="shared" si="29"/>
      </c>
      <c r="G272" s="64">
        <f aca="true" t="shared" si="32" ref="G272:G335">IF(C272&lt;&gt;"",G271+F272,"")</f>
      </c>
      <c r="H272" s="65">
        <f aca="true" t="shared" si="33" ref="H272:H335">IF(C272&lt;&gt;"",H271-F272,"")</f>
      </c>
      <c r="J272" s="19"/>
      <c r="K272" s="10">
        <f t="shared" si="30"/>
      </c>
    </row>
    <row r="273" spans="1:11" ht="12.75">
      <c r="A273" s="5">
        <v>248</v>
      </c>
      <c r="C273" s="62">
        <f t="shared" si="31"/>
      </c>
      <c r="D273" s="63">
        <f t="shared" si="27"/>
      </c>
      <c r="E273" s="64">
        <f t="shared" si="28"/>
      </c>
      <c r="F273" s="66">
        <f t="shared" si="29"/>
      </c>
      <c r="G273" s="64">
        <f t="shared" si="32"/>
      </c>
      <c r="H273" s="65">
        <f t="shared" si="33"/>
      </c>
      <c r="J273" s="19"/>
      <c r="K273" s="10">
        <f t="shared" si="30"/>
      </c>
    </row>
    <row r="274" spans="1:11" ht="12.75">
      <c r="A274" s="5">
        <v>249</v>
      </c>
      <c r="C274" s="62">
        <f t="shared" si="31"/>
      </c>
      <c r="D274" s="63">
        <f t="shared" si="27"/>
      </c>
      <c r="E274" s="64">
        <f t="shared" si="28"/>
      </c>
      <c r="F274" s="66">
        <f t="shared" si="29"/>
      </c>
      <c r="G274" s="64">
        <f t="shared" si="32"/>
      </c>
      <c r="H274" s="65">
        <f t="shared" si="33"/>
      </c>
      <c r="J274" s="19"/>
      <c r="K274" s="10">
        <f t="shared" si="30"/>
      </c>
    </row>
    <row r="275" spans="1:11" ht="12.75">
      <c r="A275" s="5">
        <v>250</v>
      </c>
      <c r="C275" s="62">
        <f t="shared" si="31"/>
      </c>
      <c r="D275" s="63">
        <f t="shared" si="27"/>
      </c>
      <c r="E275" s="64">
        <f t="shared" si="28"/>
      </c>
      <c r="F275" s="66">
        <f t="shared" si="29"/>
      </c>
      <c r="G275" s="64">
        <f t="shared" si="32"/>
      </c>
      <c r="H275" s="65">
        <f t="shared" si="33"/>
      </c>
      <c r="J275" s="19"/>
      <c r="K275" s="10">
        <f t="shared" si="30"/>
      </c>
    </row>
    <row r="276" spans="1:11" ht="12.75">
      <c r="A276" s="5">
        <v>251</v>
      </c>
      <c r="C276" s="62">
        <f t="shared" si="31"/>
      </c>
      <c r="D276" s="63">
        <f t="shared" si="27"/>
      </c>
      <c r="E276" s="64">
        <f t="shared" si="28"/>
      </c>
      <c r="F276" s="66">
        <f t="shared" si="29"/>
      </c>
      <c r="G276" s="64">
        <f t="shared" si="32"/>
      </c>
      <c r="H276" s="65">
        <f t="shared" si="33"/>
      </c>
      <c r="J276" s="19"/>
      <c r="K276" s="10">
        <f t="shared" si="30"/>
      </c>
    </row>
    <row r="277" spans="1:11" ht="12.75">
      <c r="A277" s="5">
        <v>252</v>
      </c>
      <c r="C277" s="62">
        <f t="shared" si="31"/>
      </c>
      <c r="D277" s="63">
        <f t="shared" si="27"/>
      </c>
      <c r="E277" s="64">
        <f t="shared" si="28"/>
      </c>
      <c r="F277" s="66">
        <f t="shared" si="29"/>
      </c>
      <c r="G277" s="64">
        <f t="shared" si="32"/>
      </c>
      <c r="H277" s="65">
        <f t="shared" si="33"/>
      </c>
      <c r="K277" s="10">
        <f t="shared" si="30"/>
      </c>
    </row>
    <row r="278" spans="1:11" ht="12.75">
      <c r="A278" s="5">
        <v>253</v>
      </c>
      <c r="C278" s="62">
        <f t="shared" si="31"/>
      </c>
      <c r="D278" s="63">
        <f t="shared" si="27"/>
      </c>
      <c r="E278" s="64">
        <f t="shared" si="28"/>
      </c>
      <c r="F278" s="66">
        <f t="shared" si="29"/>
      </c>
      <c r="G278" s="64">
        <f t="shared" si="32"/>
      </c>
      <c r="H278" s="65">
        <f t="shared" si="33"/>
      </c>
      <c r="K278" s="10">
        <f t="shared" si="30"/>
      </c>
    </row>
    <row r="279" spans="1:11" ht="12.75">
      <c r="A279" s="5">
        <v>254</v>
      </c>
      <c r="C279" s="62">
        <f t="shared" si="31"/>
      </c>
      <c r="D279" s="63">
        <f t="shared" si="27"/>
      </c>
      <c r="E279" s="64">
        <f t="shared" si="28"/>
      </c>
      <c r="F279" s="66">
        <f t="shared" si="29"/>
      </c>
      <c r="G279" s="64">
        <f t="shared" si="32"/>
      </c>
      <c r="H279" s="65">
        <f t="shared" si="33"/>
      </c>
      <c r="K279" s="10">
        <f t="shared" si="30"/>
      </c>
    </row>
    <row r="280" spans="1:11" ht="12.75">
      <c r="A280" s="5">
        <v>255</v>
      </c>
      <c r="C280" s="62">
        <f t="shared" si="31"/>
      </c>
      <c r="D280" s="63">
        <f t="shared" si="27"/>
      </c>
      <c r="E280" s="64">
        <f t="shared" si="28"/>
      </c>
      <c r="F280" s="66">
        <f t="shared" si="29"/>
      </c>
      <c r="G280" s="64">
        <f t="shared" si="32"/>
      </c>
      <c r="H280" s="65">
        <f t="shared" si="33"/>
      </c>
      <c r="K280" s="10">
        <f t="shared" si="30"/>
      </c>
    </row>
    <row r="281" spans="1:11" ht="12.75">
      <c r="A281" s="5">
        <v>256</v>
      </c>
      <c r="C281" s="62">
        <f t="shared" si="31"/>
      </c>
      <c r="D281" s="63">
        <f t="shared" si="27"/>
      </c>
      <c r="E281" s="64">
        <f t="shared" si="28"/>
      </c>
      <c r="F281" s="66">
        <f t="shared" si="29"/>
      </c>
      <c r="G281" s="64">
        <f t="shared" si="32"/>
      </c>
      <c r="H281" s="65">
        <f t="shared" si="33"/>
      </c>
      <c r="K281" s="10">
        <f t="shared" si="30"/>
      </c>
    </row>
    <row r="282" spans="1:11" ht="12.75">
      <c r="A282" s="5">
        <v>257</v>
      </c>
      <c r="C282" s="62">
        <f t="shared" si="31"/>
      </c>
      <c r="D282" s="63">
        <f aca="true" t="shared" si="34" ref="D282:D345">IF(C282&lt;&gt;"",IF(E$17=1,(H$25*E$13/E$15)/(1-(1+(E$13/E$15))^(-E$11*E$15)),IF(OR(E$17=2,E$17=3),E282+F282,"")),"")</f>
      </c>
      <c r="E282" s="64">
        <f aca="true" t="shared" si="35" ref="E282:E345">IF(C282&lt;&gt;"",H281*E$13/E$15,"")</f>
      </c>
      <c r="F282" s="66">
        <f aca="true" t="shared" si="36" ref="F282:F345">IF(C282&lt;&gt;"",IF(E$17=1,D282-E282,IF(E$17=2,H$25/(E$11*E$15),IF(E$17=3,IF(E$11*E$15=C282,H$25,0),""))),"")</f>
      </c>
      <c r="G282" s="64">
        <f t="shared" si="32"/>
      </c>
      <c r="H282" s="65">
        <f t="shared" si="33"/>
      </c>
      <c r="K282" s="10">
        <f aca="true" t="shared" si="37" ref="K282:K345">+D282</f>
      </c>
    </row>
    <row r="283" spans="1:11" ht="12.75">
      <c r="A283" s="5">
        <v>258</v>
      </c>
      <c r="C283" s="62">
        <f t="shared" si="31"/>
      </c>
      <c r="D283" s="63">
        <f t="shared" si="34"/>
      </c>
      <c r="E283" s="64">
        <f t="shared" si="35"/>
      </c>
      <c r="F283" s="66">
        <f t="shared" si="36"/>
      </c>
      <c r="G283" s="64">
        <f t="shared" si="32"/>
      </c>
      <c r="H283" s="65">
        <f t="shared" si="33"/>
      </c>
      <c r="K283" s="10">
        <f t="shared" si="37"/>
      </c>
    </row>
    <row r="284" spans="1:11" ht="12.75">
      <c r="A284" s="5">
        <v>259</v>
      </c>
      <c r="C284" s="62">
        <f t="shared" si="31"/>
      </c>
      <c r="D284" s="63">
        <f t="shared" si="34"/>
      </c>
      <c r="E284" s="64">
        <f t="shared" si="35"/>
      </c>
      <c r="F284" s="66">
        <f t="shared" si="36"/>
      </c>
      <c r="G284" s="64">
        <f t="shared" si="32"/>
      </c>
      <c r="H284" s="65">
        <f t="shared" si="33"/>
      </c>
      <c r="K284" s="10">
        <f t="shared" si="37"/>
      </c>
    </row>
    <row r="285" spans="1:11" ht="12.75">
      <c r="A285" s="5">
        <v>260</v>
      </c>
      <c r="C285" s="62">
        <f t="shared" si="31"/>
      </c>
      <c r="D285" s="63">
        <f t="shared" si="34"/>
      </c>
      <c r="E285" s="64">
        <f t="shared" si="35"/>
      </c>
      <c r="F285" s="66">
        <f t="shared" si="36"/>
      </c>
      <c r="G285" s="64">
        <f t="shared" si="32"/>
      </c>
      <c r="H285" s="65">
        <f t="shared" si="33"/>
      </c>
      <c r="K285" s="10">
        <f t="shared" si="37"/>
      </c>
    </row>
    <row r="286" spans="1:11" ht="12.75">
      <c r="A286" s="5">
        <v>261</v>
      </c>
      <c r="C286" s="62">
        <f t="shared" si="31"/>
      </c>
      <c r="D286" s="63">
        <f t="shared" si="34"/>
      </c>
      <c r="E286" s="64">
        <f t="shared" si="35"/>
      </c>
      <c r="F286" s="66">
        <f t="shared" si="36"/>
      </c>
      <c r="G286" s="64">
        <f t="shared" si="32"/>
      </c>
      <c r="H286" s="65">
        <f t="shared" si="33"/>
      </c>
      <c r="K286" s="10">
        <f t="shared" si="37"/>
      </c>
    </row>
    <row r="287" spans="1:11" ht="12.75">
      <c r="A287" s="5">
        <v>262</v>
      </c>
      <c r="C287" s="62">
        <f t="shared" si="31"/>
      </c>
      <c r="D287" s="63">
        <f t="shared" si="34"/>
      </c>
      <c r="E287" s="64">
        <f t="shared" si="35"/>
      </c>
      <c r="F287" s="66">
        <f t="shared" si="36"/>
      </c>
      <c r="G287" s="64">
        <f t="shared" si="32"/>
      </c>
      <c r="H287" s="65">
        <f t="shared" si="33"/>
      </c>
      <c r="K287" s="10">
        <f t="shared" si="37"/>
      </c>
    </row>
    <row r="288" spans="1:11" ht="12.75">
      <c r="A288" s="5">
        <v>263</v>
      </c>
      <c r="C288" s="62">
        <f t="shared" si="31"/>
      </c>
      <c r="D288" s="63">
        <f t="shared" si="34"/>
      </c>
      <c r="E288" s="64">
        <f t="shared" si="35"/>
      </c>
      <c r="F288" s="66">
        <f t="shared" si="36"/>
      </c>
      <c r="G288" s="64">
        <f t="shared" si="32"/>
      </c>
      <c r="H288" s="65">
        <f t="shared" si="33"/>
      </c>
      <c r="K288" s="10">
        <f t="shared" si="37"/>
      </c>
    </row>
    <row r="289" spans="1:11" ht="12.75">
      <c r="A289" s="5">
        <v>264</v>
      </c>
      <c r="C289" s="62">
        <f t="shared" si="31"/>
      </c>
      <c r="D289" s="63">
        <f t="shared" si="34"/>
      </c>
      <c r="E289" s="64">
        <f t="shared" si="35"/>
      </c>
      <c r="F289" s="66">
        <f t="shared" si="36"/>
      </c>
      <c r="G289" s="64">
        <f t="shared" si="32"/>
      </c>
      <c r="H289" s="65">
        <f t="shared" si="33"/>
      </c>
      <c r="K289" s="10">
        <f t="shared" si="37"/>
      </c>
    </row>
    <row r="290" spans="1:11" ht="12.75">
      <c r="A290" s="5">
        <v>265</v>
      </c>
      <c r="C290" s="62">
        <f t="shared" si="31"/>
      </c>
      <c r="D290" s="63">
        <f t="shared" si="34"/>
      </c>
      <c r="E290" s="64">
        <f t="shared" si="35"/>
      </c>
      <c r="F290" s="66">
        <f t="shared" si="36"/>
      </c>
      <c r="G290" s="64">
        <f t="shared" si="32"/>
      </c>
      <c r="H290" s="65">
        <f t="shared" si="33"/>
      </c>
      <c r="K290" s="10">
        <f t="shared" si="37"/>
      </c>
    </row>
    <row r="291" spans="1:11" ht="12.75">
      <c r="A291" s="5">
        <v>266</v>
      </c>
      <c r="C291" s="62">
        <f t="shared" si="31"/>
      </c>
      <c r="D291" s="63">
        <f t="shared" si="34"/>
      </c>
      <c r="E291" s="64">
        <f t="shared" si="35"/>
      </c>
      <c r="F291" s="66">
        <f t="shared" si="36"/>
      </c>
      <c r="G291" s="64">
        <f t="shared" si="32"/>
      </c>
      <c r="H291" s="65">
        <f t="shared" si="33"/>
      </c>
      <c r="K291" s="10">
        <f t="shared" si="37"/>
      </c>
    </row>
    <row r="292" spans="1:11" ht="12.75">
      <c r="A292" s="5">
        <v>267</v>
      </c>
      <c r="C292" s="62">
        <f t="shared" si="31"/>
      </c>
      <c r="D292" s="63">
        <f t="shared" si="34"/>
      </c>
      <c r="E292" s="64">
        <f t="shared" si="35"/>
      </c>
      <c r="F292" s="66">
        <f t="shared" si="36"/>
      </c>
      <c r="G292" s="64">
        <f t="shared" si="32"/>
      </c>
      <c r="H292" s="65">
        <f t="shared" si="33"/>
      </c>
      <c r="K292" s="10">
        <f t="shared" si="37"/>
      </c>
    </row>
    <row r="293" spans="1:11" ht="12.75">
      <c r="A293" s="5">
        <v>268</v>
      </c>
      <c r="C293" s="62">
        <f t="shared" si="31"/>
      </c>
      <c r="D293" s="63">
        <f t="shared" si="34"/>
      </c>
      <c r="E293" s="64">
        <f t="shared" si="35"/>
      </c>
      <c r="F293" s="66">
        <f t="shared" si="36"/>
      </c>
      <c r="G293" s="64">
        <f t="shared" si="32"/>
      </c>
      <c r="H293" s="65">
        <f t="shared" si="33"/>
      </c>
      <c r="K293" s="10">
        <f t="shared" si="37"/>
      </c>
    </row>
    <row r="294" spans="1:11" ht="12.75">
      <c r="A294" s="5">
        <v>269</v>
      </c>
      <c r="C294" s="62">
        <f t="shared" si="31"/>
      </c>
      <c r="D294" s="63">
        <f t="shared" si="34"/>
      </c>
      <c r="E294" s="64">
        <f t="shared" si="35"/>
      </c>
      <c r="F294" s="66">
        <f t="shared" si="36"/>
      </c>
      <c r="G294" s="64">
        <f t="shared" si="32"/>
      </c>
      <c r="H294" s="65">
        <f t="shared" si="33"/>
      </c>
      <c r="K294" s="10">
        <f t="shared" si="37"/>
      </c>
    </row>
    <row r="295" spans="1:11" ht="12.75">
      <c r="A295" s="5">
        <v>270</v>
      </c>
      <c r="C295" s="62">
        <f t="shared" si="31"/>
      </c>
      <c r="D295" s="63">
        <f t="shared" si="34"/>
      </c>
      <c r="E295" s="64">
        <f t="shared" si="35"/>
      </c>
      <c r="F295" s="66">
        <f t="shared" si="36"/>
      </c>
      <c r="G295" s="64">
        <f t="shared" si="32"/>
      </c>
      <c r="H295" s="65">
        <f t="shared" si="33"/>
      </c>
      <c r="K295" s="10">
        <f t="shared" si="37"/>
      </c>
    </row>
    <row r="296" spans="1:11" ht="12.75">
      <c r="A296" s="5">
        <v>271</v>
      </c>
      <c r="C296" s="62">
        <f t="shared" si="31"/>
      </c>
      <c r="D296" s="63">
        <f t="shared" si="34"/>
      </c>
      <c r="E296" s="64">
        <f t="shared" si="35"/>
      </c>
      <c r="F296" s="66">
        <f t="shared" si="36"/>
      </c>
      <c r="G296" s="64">
        <f t="shared" si="32"/>
      </c>
      <c r="H296" s="65">
        <f t="shared" si="33"/>
      </c>
      <c r="K296" s="10">
        <f t="shared" si="37"/>
      </c>
    </row>
    <row r="297" spans="1:11" ht="12.75">
      <c r="A297" s="5">
        <v>272</v>
      </c>
      <c r="C297" s="62">
        <f t="shared" si="31"/>
      </c>
      <c r="D297" s="63">
        <f t="shared" si="34"/>
      </c>
      <c r="E297" s="64">
        <f t="shared" si="35"/>
      </c>
      <c r="F297" s="66">
        <f t="shared" si="36"/>
      </c>
      <c r="G297" s="64">
        <f t="shared" si="32"/>
      </c>
      <c r="H297" s="65">
        <f t="shared" si="33"/>
      </c>
      <c r="K297" s="10">
        <f t="shared" si="37"/>
      </c>
    </row>
    <row r="298" spans="1:11" ht="12.75">
      <c r="A298" s="5">
        <v>273</v>
      </c>
      <c r="C298" s="62">
        <f t="shared" si="31"/>
      </c>
      <c r="D298" s="63">
        <f t="shared" si="34"/>
      </c>
      <c r="E298" s="64">
        <f t="shared" si="35"/>
      </c>
      <c r="F298" s="66">
        <f t="shared" si="36"/>
      </c>
      <c r="G298" s="64">
        <f t="shared" si="32"/>
      </c>
      <c r="H298" s="65">
        <f t="shared" si="33"/>
      </c>
      <c r="K298" s="10">
        <f t="shared" si="37"/>
      </c>
    </row>
    <row r="299" spans="1:11" ht="12.75">
      <c r="A299" s="5">
        <v>274</v>
      </c>
      <c r="C299" s="62">
        <f t="shared" si="31"/>
      </c>
      <c r="D299" s="63">
        <f t="shared" si="34"/>
      </c>
      <c r="E299" s="64">
        <f t="shared" si="35"/>
      </c>
      <c r="F299" s="66">
        <f t="shared" si="36"/>
      </c>
      <c r="G299" s="64">
        <f t="shared" si="32"/>
      </c>
      <c r="H299" s="65">
        <f t="shared" si="33"/>
      </c>
      <c r="K299" s="10">
        <f t="shared" si="37"/>
      </c>
    </row>
    <row r="300" spans="1:11" ht="12.75">
      <c r="A300" s="5">
        <v>275</v>
      </c>
      <c r="C300" s="62">
        <f t="shared" si="31"/>
      </c>
      <c r="D300" s="63">
        <f t="shared" si="34"/>
      </c>
      <c r="E300" s="64">
        <f t="shared" si="35"/>
      </c>
      <c r="F300" s="66">
        <f t="shared" si="36"/>
      </c>
      <c r="G300" s="64">
        <f t="shared" si="32"/>
      </c>
      <c r="H300" s="65">
        <f t="shared" si="33"/>
      </c>
      <c r="K300" s="10">
        <f t="shared" si="37"/>
      </c>
    </row>
    <row r="301" spans="1:11" ht="12.75">
      <c r="A301" s="5">
        <v>276</v>
      </c>
      <c r="C301" s="62">
        <f t="shared" si="31"/>
      </c>
      <c r="D301" s="63">
        <f t="shared" si="34"/>
      </c>
      <c r="E301" s="64">
        <f t="shared" si="35"/>
      </c>
      <c r="F301" s="66">
        <f t="shared" si="36"/>
      </c>
      <c r="G301" s="64">
        <f t="shared" si="32"/>
      </c>
      <c r="H301" s="65">
        <f t="shared" si="33"/>
      </c>
      <c r="K301" s="10">
        <f t="shared" si="37"/>
      </c>
    </row>
    <row r="302" spans="1:11" ht="12.75">
      <c r="A302" s="5">
        <v>277</v>
      </c>
      <c r="C302" s="62">
        <f t="shared" si="31"/>
      </c>
      <c r="D302" s="63">
        <f t="shared" si="34"/>
      </c>
      <c r="E302" s="64">
        <f t="shared" si="35"/>
      </c>
      <c r="F302" s="66">
        <f t="shared" si="36"/>
      </c>
      <c r="G302" s="64">
        <f t="shared" si="32"/>
      </c>
      <c r="H302" s="65">
        <f t="shared" si="33"/>
      </c>
      <c r="K302" s="10">
        <f t="shared" si="37"/>
      </c>
    </row>
    <row r="303" spans="1:11" ht="12.75">
      <c r="A303" s="5">
        <v>278</v>
      </c>
      <c r="C303" s="62">
        <f t="shared" si="31"/>
      </c>
      <c r="D303" s="63">
        <f t="shared" si="34"/>
      </c>
      <c r="E303" s="64">
        <f t="shared" si="35"/>
      </c>
      <c r="F303" s="66">
        <f t="shared" si="36"/>
      </c>
      <c r="G303" s="64">
        <f t="shared" si="32"/>
      </c>
      <c r="H303" s="65">
        <f t="shared" si="33"/>
      </c>
      <c r="K303" s="10">
        <f t="shared" si="37"/>
      </c>
    </row>
    <row r="304" spans="1:11" ht="12.75">
      <c r="A304" s="5">
        <v>279</v>
      </c>
      <c r="C304" s="62">
        <f t="shared" si="31"/>
      </c>
      <c r="D304" s="63">
        <f t="shared" si="34"/>
      </c>
      <c r="E304" s="64">
        <f t="shared" si="35"/>
      </c>
      <c r="F304" s="66">
        <f t="shared" si="36"/>
      </c>
      <c r="G304" s="64">
        <f t="shared" si="32"/>
      </c>
      <c r="H304" s="65">
        <f t="shared" si="33"/>
      </c>
      <c r="K304" s="10">
        <f t="shared" si="37"/>
      </c>
    </row>
    <row r="305" spans="1:11" ht="12.75">
      <c r="A305" s="5">
        <v>280</v>
      </c>
      <c r="C305" s="62">
        <f t="shared" si="31"/>
      </c>
      <c r="D305" s="63">
        <f t="shared" si="34"/>
      </c>
      <c r="E305" s="64">
        <f t="shared" si="35"/>
      </c>
      <c r="F305" s="66">
        <f t="shared" si="36"/>
      </c>
      <c r="G305" s="64">
        <f t="shared" si="32"/>
      </c>
      <c r="H305" s="65">
        <f t="shared" si="33"/>
      </c>
      <c r="K305" s="10">
        <f t="shared" si="37"/>
      </c>
    </row>
    <row r="306" spans="1:11" ht="12.75">
      <c r="A306" s="5">
        <v>281</v>
      </c>
      <c r="C306" s="62">
        <f t="shared" si="31"/>
      </c>
      <c r="D306" s="63">
        <f t="shared" si="34"/>
      </c>
      <c r="E306" s="64">
        <f t="shared" si="35"/>
      </c>
      <c r="F306" s="66">
        <f t="shared" si="36"/>
      </c>
      <c r="G306" s="64">
        <f t="shared" si="32"/>
      </c>
      <c r="H306" s="65">
        <f t="shared" si="33"/>
      </c>
      <c r="K306" s="10">
        <f t="shared" si="37"/>
      </c>
    </row>
    <row r="307" spans="1:11" ht="12.75">
      <c r="A307" s="5">
        <v>282</v>
      </c>
      <c r="C307" s="62">
        <f t="shared" si="31"/>
      </c>
      <c r="D307" s="63">
        <f t="shared" si="34"/>
      </c>
      <c r="E307" s="64">
        <f t="shared" si="35"/>
      </c>
      <c r="F307" s="66">
        <f t="shared" si="36"/>
      </c>
      <c r="G307" s="64">
        <f t="shared" si="32"/>
      </c>
      <c r="H307" s="65">
        <f t="shared" si="33"/>
      </c>
      <c r="K307" s="10">
        <f t="shared" si="37"/>
      </c>
    </row>
    <row r="308" spans="1:11" ht="12.75">
      <c r="A308" s="5">
        <v>283</v>
      </c>
      <c r="C308" s="62">
        <f t="shared" si="31"/>
      </c>
      <c r="D308" s="63">
        <f t="shared" si="34"/>
      </c>
      <c r="E308" s="64">
        <f t="shared" si="35"/>
      </c>
      <c r="F308" s="66">
        <f t="shared" si="36"/>
      </c>
      <c r="G308" s="64">
        <f t="shared" si="32"/>
      </c>
      <c r="H308" s="65">
        <f t="shared" si="33"/>
      </c>
      <c r="K308" s="10">
        <f t="shared" si="37"/>
      </c>
    </row>
    <row r="309" spans="1:11" ht="12.75">
      <c r="A309" s="5">
        <v>284</v>
      </c>
      <c r="C309" s="62">
        <f t="shared" si="31"/>
      </c>
      <c r="D309" s="63">
        <f t="shared" si="34"/>
      </c>
      <c r="E309" s="64">
        <f t="shared" si="35"/>
      </c>
      <c r="F309" s="66">
        <f t="shared" si="36"/>
      </c>
      <c r="G309" s="64">
        <f t="shared" si="32"/>
      </c>
      <c r="H309" s="65">
        <f t="shared" si="33"/>
      </c>
      <c r="K309" s="10">
        <f t="shared" si="37"/>
      </c>
    </row>
    <row r="310" spans="1:11" ht="12.75">
      <c r="A310" s="5">
        <v>285</v>
      </c>
      <c r="C310" s="62">
        <f t="shared" si="31"/>
      </c>
      <c r="D310" s="63">
        <f t="shared" si="34"/>
      </c>
      <c r="E310" s="64">
        <f t="shared" si="35"/>
      </c>
      <c r="F310" s="66">
        <f t="shared" si="36"/>
      </c>
      <c r="G310" s="64">
        <f t="shared" si="32"/>
      </c>
      <c r="H310" s="65">
        <f t="shared" si="33"/>
      </c>
      <c r="K310" s="10">
        <f t="shared" si="37"/>
      </c>
    </row>
    <row r="311" spans="1:11" ht="12.75">
      <c r="A311" s="5">
        <v>286</v>
      </c>
      <c r="C311" s="62">
        <f t="shared" si="31"/>
      </c>
      <c r="D311" s="63">
        <f t="shared" si="34"/>
      </c>
      <c r="E311" s="64">
        <f t="shared" si="35"/>
      </c>
      <c r="F311" s="66">
        <f t="shared" si="36"/>
      </c>
      <c r="G311" s="64">
        <f t="shared" si="32"/>
      </c>
      <c r="H311" s="65">
        <f t="shared" si="33"/>
      </c>
      <c r="K311" s="10">
        <f t="shared" si="37"/>
      </c>
    </row>
    <row r="312" spans="1:11" ht="12.75">
      <c r="A312" s="5">
        <v>287</v>
      </c>
      <c r="C312" s="62">
        <f t="shared" si="31"/>
      </c>
      <c r="D312" s="63">
        <f t="shared" si="34"/>
      </c>
      <c r="E312" s="64">
        <f t="shared" si="35"/>
      </c>
      <c r="F312" s="66">
        <f t="shared" si="36"/>
      </c>
      <c r="G312" s="64">
        <f t="shared" si="32"/>
      </c>
      <c r="H312" s="65">
        <f t="shared" si="33"/>
      </c>
      <c r="K312" s="10">
        <f t="shared" si="37"/>
      </c>
    </row>
    <row r="313" spans="1:11" ht="12.75">
      <c r="A313" s="5">
        <v>288</v>
      </c>
      <c r="C313" s="62">
        <f t="shared" si="31"/>
      </c>
      <c r="D313" s="63">
        <f t="shared" si="34"/>
      </c>
      <c r="E313" s="64">
        <f t="shared" si="35"/>
      </c>
      <c r="F313" s="66">
        <f t="shared" si="36"/>
      </c>
      <c r="G313" s="64">
        <f t="shared" si="32"/>
      </c>
      <c r="H313" s="65">
        <f t="shared" si="33"/>
      </c>
      <c r="K313" s="10">
        <f t="shared" si="37"/>
      </c>
    </row>
    <row r="314" spans="1:11" ht="12.75">
      <c r="A314" s="5">
        <v>289</v>
      </c>
      <c r="C314" s="62">
        <f t="shared" si="31"/>
      </c>
      <c r="D314" s="63">
        <f t="shared" si="34"/>
      </c>
      <c r="E314" s="64">
        <f t="shared" si="35"/>
      </c>
      <c r="F314" s="66">
        <f t="shared" si="36"/>
      </c>
      <c r="G314" s="64">
        <f t="shared" si="32"/>
      </c>
      <c r="H314" s="65">
        <f t="shared" si="33"/>
      </c>
      <c r="K314" s="10">
        <f t="shared" si="37"/>
      </c>
    </row>
    <row r="315" spans="1:11" ht="12.75">
      <c r="A315" s="5">
        <v>290</v>
      </c>
      <c r="C315" s="62">
        <f t="shared" si="31"/>
      </c>
      <c r="D315" s="63">
        <f t="shared" si="34"/>
      </c>
      <c r="E315" s="64">
        <f t="shared" si="35"/>
      </c>
      <c r="F315" s="66">
        <f t="shared" si="36"/>
      </c>
      <c r="G315" s="64">
        <f t="shared" si="32"/>
      </c>
      <c r="H315" s="65">
        <f t="shared" si="33"/>
      </c>
      <c r="K315" s="10">
        <f t="shared" si="37"/>
      </c>
    </row>
    <row r="316" spans="1:11" ht="12.75">
      <c r="A316" s="5">
        <v>291</v>
      </c>
      <c r="C316" s="62">
        <f t="shared" si="31"/>
      </c>
      <c r="D316" s="63">
        <f t="shared" si="34"/>
      </c>
      <c r="E316" s="64">
        <f t="shared" si="35"/>
      </c>
      <c r="F316" s="66">
        <f t="shared" si="36"/>
      </c>
      <c r="G316" s="64">
        <f t="shared" si="32"/>
      </c>
      <c r="H316" s="65">
        <f t="shared" si="33"/>
      </c>
      <c r="K316" s="10">
        <f t="shared" si="37"/>
      </c>
    </row>
    <row r="317" spans="1:11" ht="12.75">
      <c r="A317" s="5">
        <v>292</v>
      </c>
      <c r="C317" s="62">
        <f t="shared" si="31"/>
      </c>
      <c r="D317" s="63">
        <f t="shared" si="34"/>
      </c>
      <c r="E317" s="64">
        <f t="shared" si="35"/>
      </c>
      <c r="F317" s="66">
        <f t="shared" si="36"/>
      </c>
      <c r="G317" s="64">
        <f t="shared" si="32"/>
      </c>
      <c r="H317" s="65">
        <f t="shared" si="33"/>
      </c>
      <c r="K317" s="10">
        <f t="shared" si="37"/>
      </c>
    </row>
    <row r="318" spans="1:11" ht="12.75">
      <c r="A318" s="5">
        <v>293</v>
      </c>
      <c r="C318" s="62">
        <f t="shared" si="31"/>
      </c>
      <c r="D318" s="63">
        <f t="shared" si="34"/>
      </c>
      <c r="E318" s="64">
        <f t="shared" si="35"/>
      </c>
      <c r="F318" s="66">
        <f t="shared" si="36"/>
      </c>
      <c r="G318" s="64">
        <f t="shared" si="32"/>
      </c>
      <c r="H318" s="65">
        <f t="shared" si="33"/>
      </c>
      <c r="K318" s="10">
        <f t="shared" si="37"/>
      </c>
    </row>
    <row r="319" spans="1:11" ht="12.75">
      <c r="A319" s="5">
        <v>294</v>
      </c>
      <c r="C319" s="62">
        <f t="shared" si="31"/>
      </c>
      <c r="D319" s="63">
        <f t="shared" si="34"/>
      </c>
      <c r="E319" s="64">
        <f t="shared" si="35"/>
      </c>
      <c r="F319" s="66">
        <f t="shared" si="36"/>
      </c>
      <c r="G319" s="64">
        <f t="shared" si="32"/>
      </c>
      <c r="H319" s="65">
        <f t="shared" si="33"/>
      </c>
      <c r="K319" s="10">
        <f t="shared" si="37"/>
      </c>
    </row>
    <row r="320" spans="1:11" ht="12.75">
      <c r="A320" s="5">
        <v>295</v>
      </c>
      <c r="C320" s="62">
        <f t="shared" si="31"/>
      </c>
      <c r="D320" s="63">
        <f t="shared" si="34"/>
      </c>
      <c r="E320" s="64">
        <f t="shared" si="35"/>
      </c>
      <c r="F320" s="66">
        <f t="shared" si="36"/>
      </c>
      <c r="G320" s="64">
        <f t="shared" si="32"/>
      </c>
      <c r="H320" s="65">
        <f t="shared" si="33"/>
      </c>
      <c r="K320" s="10">
        <f t="shared" si="37"/>
      </c>
    </row>
    <row r="321" spans="1:11" ht="12.75">
      <c r="A321" s="5">
        <v>296</v>
      </c>
      <c r="C321" s="62">
        <f t="shared" si="31"/>
      </c>
      <c r="D321" s="63">
        <f t="shared" si="34"/>
      </c>
      <c r="E321" s="64">
        <f t="shared" si="35"/>
      </c>
      <c r="F321" s="66">
        <f t="shared" si="36"/>
      </c>
      <c r="G321" s="64">
        <f t="shared" si="32"/>
      </c>
      <c r="H321" s="65">
        <f t="shared" si="33"/>
      </c>
      <c r="K321" s="10">
        <f t="shared" si="37"/>
      </c>
    </row>
    <row r="322" spans="1:11" ht="12.75">
      <c r="A322" s="5">
        <v>297</v>
      </c>
      <c r="C322" s="62">
        <f t="shared" si="31"/>
      </c>
      <c r="D322" s="63">
        <f t="shared" si="34"/>
      </c>
      <c r="E322" s="64">
        <f t="shared" si="35"/>
      </c>
      <c r="F322" s="66">
        <f t="shared" si="36"/>
      </c>
      <c r="G322" s="64">
        <f t="shared" si="32"/>
      </c>
      <c r="H322" s="65">
        <f t="shared" si="33"/>
      </c>
      <c r="K322" s="10">
        <f t="shared" si="37"/>
      </c>
    </row>
    <row r="323" spans="1:11" ht="12.75">
      <c r="A323" s="5">
        <v>298</v>
      </c>
      <c r="C323" s="62">
        <f t="shared" si="31"/>
      </c>
      <c r="D323" s="63">
        <f t="shared" si="34"/>
      </c>
      <c r="E323" s="64">
        <f t="shared" si="35"/>
      </c>
      <c r="F323" s="66">
        <f t="shared" si="36"/>
      </c>
      <c r="G323" s="64">
        <f t="shared" si="32"/>
      </c>
      <c r="H323" s="65">
        <f t="shared" si="33"/>
      </c>
      <c r="K323" s="10">
        <f t="shared" si="37"/>
      </c>
    </row>
    <row r="324" spans="1:11" ht="12.75">
      <c r="A324" s="5">
        <v>299</v>
      </c>
      <c r="C324" s="62">
        <f t="shared" si="31"/>
      </c>
      <c r="D324" s="63">
        <f t="shared" si="34"/>
      </c>
      <c r="E324" s="64">
        <f t="shared" si="35"/>
      </c>
      <c r="F324" s="66">
        <f t="shared" si="36"/>
      </c>
      <c r="G324" s="64">
        <f t="shared" si="32"/>
      </c>
      <c r="H324" s="65">
        <f t="shared" si="33"/>
      </c>
      <c r="K324" s="10">
        <f t="shared" si="37"/>
      </c>
    </row>
    <row r="325" spans="1:11" ht="12.75">
      <c r="A325" s="5">
        <v>300</v>
      </c>
      <c r="C325" s="62">
        <f t="shared" si="31"/>
      </c>
      <c r="D325" s="63">
        <f t="shared" si="34"/>
      </c>
      <c r="E325" s="64">
        <f t="shared" si="35"/>
      </c>
      <c r="F325" s="66">
        <f t="shared" si="36"/>
      </c>
      <c r="G325" s="64">
        <f t="shared" si="32"/>
      </c>
      <c r="H325" s="65">
        <f t="shared" si="33"/>
      </c>
      <c r="K325" s="10">
        <f t="shared" si="37"/>
      </c>
    </row>
    <row r="326" spans="1:11" ht="12.75">
      <c r="A326" s="5">
        <v>301</v>
      </c>
      <c r="C326" s="62">
        <f t="shared" si="31"/>
      </c>
      <c r="D326" s="63">
        <f t="shared" si="34"/>
      </c>
      <c r="E326" s="64">
        <f t="shared" si="35"/>
      </c>
      <c r="F326" s="66">
        <f t="shared" si="36"/>
      </c>
      <c r="G326" s="64">
        <f t="shared" si="32"/>
      </c>
      <c r="H326" s="65">
        <f t="shared" si="33"/>
      </c>
      <c r="K326" s="10">
        <f t="shared" si="37"/>
      </c>
    </row>
    <row r="327" spans="1:11" ht="12.75">
      <c r="A327" s="5">
        <v>302</v>
      </c>
      <c r="C327" s="62">
        <f t="shared" si="31"/>
      </c>
      <c r="D327" s="63">
        <f t="shared" si="34"/>
      </c>
      <c r="E327" s="64">
        <f t="shared" si="35"/>
      </c>
      <c r="F327" s="66">
        <f t="shared" si="36"/>
      </c>
      <c r="G327" s="64">
        <f t="shared" si="32"/>
      </c>
      <c r="H327" s="65">
        <f t="shared" si="33"/>
      </c>
      <c r="K327" s="10">
        <f t="shared" si="37"/>
      </c>
    </row>
    <row r="328" spans="1:11" ht="12.75">
      <c r="A328" s="5">
        <v>303</v>
      </c>
      <c r="C328" s="62">
        <f t="shared" si="31"/>
      </c>
      <c r="D328" s="63">
        <f t="shared" si="34"/>
      </c>
      <c r="E328" s="64">
        <f t="shared" si="35"/>
      </c>
      <c r="F328" s="66">
        <f t="shared" si="36"/>
      </c>
      <c r="G328" s="64">
        <f t="shared" si="32"/>
      </c>
      <c r="H328" s="65">
        <f t="shared" si="33"/>
      </c>
      <c r="K328" s="10">
        <f t="shared" si="37"/>
      </c>
    </row>
    <row r="329" spans="1:11" ht="12.75">
      <c r="A329" s="5">
        <v>304</v>
      </c>
      <c r="C329" s="62">
        <f t="shared" si="31"/>
      </c>
      <c r="D329" s="63">
        <f t="shared" si="34"/>
      </c>
      <c r="E329" s="64">
        <f t="shared" si="35"/>
      </c>
      <c r="F329" s="66">
        <f t="shared" si="36"/>
      </c>
      <c r="G329" s="64">
        <f t="shared" si="32"/>
      </c>
      <c r="H329" s="65">
        <f t="shared" si="33"/>
      </c>
      <c r="K329" s="10">
        <f t="shared" si="37"/>
      </c>
    </row>
    <row r="330" spans="1:11" ht="12.75">
      <c r="A330" s="5">
        <v>305</v>
      </c>
      <c r="C330" s="62">
        <f t="shared" si="31"/>
      </c>
      <c r="D330" s="63">
        <f t="shared" si="34"/>
      </c>
      <c r="E330" s="64">
        <f t="shared" si="35"/>
      </c>
      <c r="F330" s="66">
        <f t="shared" si="36"/>
      </c>
      <c r="G330" s="64">
        <f t="shared" si="32"/>
      </c>
      <c r="H330" s="65">
        <f t="shared" si="33"/>
      </c>
      <c r="K330" s="10">
        <f t="shared" si="37"/>
      </c>
    </row>
    <row r="331" spans="1:11" ht="12.75">
      <c r="A331" s="5">
        <v>306</v>
      </c>
      <c r="C331" s="62">
        <f t="shared" si="31"/>
      </c>
      <c r="D331" s="63">
        <f t="shared" si="34"/>
      </c>
      <c r="E331" s="64">
        <f t="shared" si="35"/>
      </c>
      <c r="F331" s="66">
        <f t="shared" si="36"/>
      </c>
      <c r="G331" s="64">
        <f t="shared" si="32"/>
      </c>
      <c r="H331" s="65">
        <f t="shared" si="33"/>
      </c>
      <c r="K331" s="10">
        <f t="shared" si="37"/>
      </c>
    </row>
    <row r="332" spans="1:11" ht="12.75">
      <c r="A332" s="5">
        <v>307</v>
      </c>
      <c r="C332" s="62">
        <f t="shared" si="31"/>
      </c>
      <c r="D332" s="63">
        <f t="shared" si="34"/>
      </c>
      <c r="E332" s="64">
        <f t="shared" si="35"/>
      </c>
      <c r="F332" s="66">
        <f t="shared" si="36"/>
      </c>
      <c r="G332" s="64">
        <f t="shared" si="32"/>
      </c>
      <c r="H332" s="65">
        <f t="shared" si="33"/>
      </c>
      <c r="K332" s="10">
        <f t="shared" si="37"/>
      </c>
    </row>
    <row r="333" spans="1:11" ht="12.75">
      <c r="A333" s="5">
        <v>308</v>
      </c>
      <c r="C333" s="62">
        <f t="shared" si="31"/>
      </c>
      <c r="D333" s="63">
        <f t="shared" si="34"/>
      </c>
      <c r="E333" s="64">
        <f t="shared" si="35"/>
      </c>
      <c r="F333" s="66">
        <f t="shared" si="36"/>
      </c>
      <c r="G333" s="64">
        <f t="shared" si="32"/>
      </c>
      <c r="H333" s="65">
        <f t="shared" si="33"/>
      </c>
      <c r="K333" s="10">
        <f t="shared" si="37"/>
      </c>
    </row>
    <row r="334" spans="1:11" ht="12.75">
      <c r="A334" s="5">
        <v>309</v>
      </c>
      <c r="C334" s="62">
        <f t="shared" si="31"/>
      </c>
      <c r="D334" s="63">
        <f t="shared" si="34"/>
      </c>
      <c r="E334" s="64">
        <f t="shared" si="35"/>
      </c>
      <c r="F334" s="66">
        <f t="shared" si="36"/>
      </c>
      <c r="G334" s="64">
        <f t="shared" si="32"/>
      </c>
      <c r="H334" s="65">
        <f t="shared" si="33"/>
      </c>
      <c r="K334" s="10">
        <f t="shared" si="37"/>
      </c>
    </row>
    <row r="335" spans="1:11" ht="12.75">
      <c r="A335" s="5">
        <v>310</v>
      </c>
      <c r="C335" s="62">
        <f t="shared" si="31"/>
      </c>
      <c r="D335" s="63">
        <f t="shared" si="34"/>
      </c>
      <c r="E335" s="64">
        <f t="shared" si="35"/>
      </c>
      <c r="F335" s="66">
        <f t="shared" si="36"/>
      </c>
      <c r="G335" s="64">
        <f t="shared" si="32"/>
      </c>
      <c r="H335" s="65">
        <f t="shared" si="33"/>
      </c>
      <c r="K335" s="10">
        <f t="shared" si="37"/>
      </c>
    </row>
    <row r="336" spans="1:11" ht="12.75">
      <c r="A336" s="5">
        <v>311</v>
      </c>
      <c r="C336" s="62">
        <f aca="true" t="shared" si="38" ref="C336:C399">IF(E$11*E$15&lt;A336,"",A336)</f>
      </c>
      <c r="D336" s="63">
        <f t="shared" si="34"/>
      </c>
      <c r="E336" s="64">
        <f t="shared" si="35"/>
      </c>
      <c r="F336" s="66">
        <f t="shared" si="36"/>
      </c>
      <c r="G336" s="64">
        <f aca="true" t="shared" si="39" ref="G336:G399">IF(C336&lt;&gt;"",G335+F336,"")</f>
      </c>
      <c r="H336" s="65">
        <f aca="true" t="shared" si="40" ref="H336:H399">IF(C336&lt;&gt;"",H335-F336,"")</f>
      </c>
      <c r="K336" s="10">
        <f t="shared" si="37"/>
      </c>
    </row>
    <row r="337" spans="1:11" ht="12.75">
      <c r="A337" s="5">
        <v>312</v>
      </c>
      <c r="C337" s="62">
        <f t="shared" si="38"/>
      </c>
      <c r="D337" s="63">
        <f t="shared" si="34"/>
      </c>
      <c r="E337" s="64">
        <f t="shared" si="35"/>
      </c>
      <c r="F337" s="66">
        <f t="shared" si="36"/>
      </c>
      <c r="G337" s="64">
        <f t="shared" si="39"/>
      </c>
      <c r="H337" s="65">
        <f t="shared" si="40"/>
      </c>
      <c r="K337" s="10">
        <f t="shared" si="37"/>
      </c>
    </row>
    <row r="338" spans="1:11" ht="12.75">
      <c r="A338" s="5">
        <v>313</v>
      </c>
      <c r="C338" s="62">
        <f t="shared" si="38"/>
      </c>
      <c r="D338" s="63">
        <f t="shared" si="34"/>
      </c>
      <c r="E338" s="64">
        <f t="shared" si="35"/>
      </c>
      <c r="F338" s="66">
        <f t="shared" si="36"/>
      </c>
      <c r="G338" s="64">
        <f t="shared" si="39"/>
      </c>
      <c r="H338" s="65">
        <f t="shared" si="40"/>
      </c>
      <c r="K338" s="10">
        <f t="shared" si="37"/>
      </c>
    </row>
    <row r="339" spans="1:11" ht="12.75">
      <c r="A339" s="5">
        <v>314</v>
      </c>
      <c r="C339" s="62">
        <f t="shared" si="38"/>
      </c>
      <c r="D339" s="63">
        <f t="shared" si="34"/>
      </c>
      <c r="E339" s="64">
        <f t="shared" si="35"/>
      </c>
      <c r="F339" s="66">
        <f t="shared" si="36"/>
      </c>
      <c r="G339" s="64">
        <f t="shared" si="39"/>
      </c>
      <c r="H339" s="65">
        <f t="shared" si="40"/>
      </c>
      <c r="K339" s="10">
        <f t="shared" si="37"/>
      </c>
    </row>
    <row r="340" spans="1:11" ht="12.75">
      <c r="A340" s="5">
        <v>315</v>
      </c>
      <c r="C340" s="62">
        <f t="shared" si="38"/>
      </c>
      <c r="D340" s="63">
        <f t="shared" si="34"/>
      </c>
      <c r="E340" s="64">
        <f t="shared" si="35"/>
      </c>
      <c r="F340" s="66">
        <f t="shared" si="36"/>
      </c>
      <c r="G340" s="64">
        <f t="shared" si="39"/>
      </c>
      <c r="H340" s="65">
        <f t="shared" si="40"/>
      </c>
      <c r="K340" s="10">
        <f t="shared" si="37"/>
      </c>
    </row>
    <row r="341" spans="1:11" ht="12.75">
      <c r="A341" s="5">
        <v>316</v>
      </c>
      <c r="C341" s="62">
        <f t="shared" si="38"/>
      </c>
      <c r="D341" s="63">
        <f t="shared" si="34"/>
      </c>
      <c r="E341" s="64">
        <f t="shared" si="35"/>
      </c>
      <c r="F341" s="66">
        <f t="shared" si="36"/>
      </c>
      <c r="G341" s="64">
        <f t="shared" si="39"/>
      </c>
      <c r="H341" s="65">
        <f t="shared" si="40"/>
      </c>
      <c r="K341" s="10">
        <f t="shared" si="37"/>
      </c>
    </row>
    <row r="342" spans="1:11" ht="12.75">
      <c r="A342" s="5">
        <v>317</v>
      </c>
      <c r="C342" s="62">
        <f t="shared" si="38"/>
      </c>
      <c r="D342" s="63">
        <f t="shared" si="34"/>
      </c>
      <c r="E342" s="64">
        <f t="shared" si="35"/>
      </c>
      <c r="F342" s="66">
        <f t="shared" si="36"/>
      </c>
      <c r="G342" s="64">
        <f t="shared" si="39"/>
      </c>
      <c r="H342" s="65">
        <f t="shared" si="40"/>
      </c>
      <c r="K342" s="10">
        <f t="shared" si="37"/>
      </c>
    </row>
    <row r="343" spans="1:11" ht="12.75">
      <c r="A343" s="5">
        <v>318</v>
      </c>
      <c r="C343" s="62">
        <f t="shared" si="38"/>
      </c>
      <c r="D343" s="63">
        <f t="shared" si="34"/>
      </c>
      <c r="E343" s="64">
        <f t="shared" si="35"/>
      </c>
      <c r="F343" s="66">
        <f t="shared" si="36"/>
      </c>
      <c r="G343" s="64">
        <f t="shared" si="39"/>
      </c>
      <c r="H343" s="65">
        <f t="shared" si="40"/>
      </c>
      <c r="K343" s="10">
        <f t="shared" si="37"/>
      </c>
    </row>
    <row r="344" spans="1:11" ht="12.75">
      <c r="A344" s="5">
        <v>319</v>
      </c>
      <c r="C344" s="62">
        <f t="shared" si="38"/>
      </c>
      <c r="D344" s="63">
        <f t="shared" si="34"/>
      </c>
      <c r="E344" s="64">
        <f t="shared" si="35"/>
      </c>
      <c r="F344" s="66">
        <f t="shared" si="36"/>
      </c>
      <c r="G344" s="64">
        <f t="shared" si="39"/>
      </c>
      <c r="H344" s="65">
        <f t="shared" si="40"/>
      </c>
      <c r="K344" s="10">
        <f t="shared" si="37"/>
      </c>
    </row>
    <row r="345" spans="1:11" ht="12.75">
      <c r="A345" s="5">
        <v>320</v>
      </c>
      <c r="C345" s="62">
        <f t="shared" si="38"/>
      </c>
      <c r="D345" s="63">
        <f t="shared" si="34"/>
      </c>
      <c r="E345" s="64">
        <f t="shared" si="35"/>
      </c>
      <c r="F345" s="66">
        <f t="shared" si="36"/>
      </c>
      <c r="G345" s="64">
        <f t="shared" si="39"/>
      </c>
      <c r="H345" s="65">
        <f t="shared" si="40"/>
      </c>
      <c r="K345" s="10">
        <f t="shared" si="37"/>
      </c>
    </row>
    <row r="346" spans="1:11" ht="12.75">
      <c r="A346" s="5">
        <v>321</v>
      </c>
      <c r="C346" s="62">
        <f t="shared" si="38"/>
      </c>
      <c r="D346" s="63">
        <f aca="true" t="shared" si="41" ref="D346:D409">IF(C346&lt;&gt;"",IF(E$17=1,(H$25*E$13/E$15)/(1-(1+(E$13/E$15))^(-E$11*E$15)),IF(OR(E$17=2,E$17=3),E346+F346,"")),"")</f>
      </c>
      <c r="E346" s="64">
        <f aca="true" t="shared" si="42" ref="E346:E409">IF(C346&lt;&gt;"",H345*E$13/E$15,"")</f>
      </c>
      <c r="F346" s="66">
        <f aca="true" t="shared" si="43" ref="F346:F409">IF(C346&lt;&gt;"",IF(E$17=1,D346-E346,IF(E$17=2,H$25/(E$11*E$15),IF(E$17=3,IF(E$11*E$15=C346,H$25,0),""))),"")</f>
      </c>
      <c r="G346" s="64">
        <f t="shared" si="39"/>
      </c>
      <c r="H346" s="65">
        <f t="shared" si="40"/>
      </c>
      <c r="K346" s="10">
        <f aca="true" t="shared" si="44" ref="K346:K409">+D346</f>
      </c>
    </row>
    <row r="347" spans="1:11" ht="12.75">
      <c r="A347" s="5">
        <v>322</v>
      </c>
      <c r="C347" s="62">
        <f t="shared" si="38"/>
      </c>
      <c r="D347" s="63">
        <f t="shared" si="41"/>
      </c>
      <c r="E347" s="64">
        <f t="shared" si="42"/>
      </c>
      <c r="F347" s="66">
        <f t="shared" si="43"/>
      </c>
      <c r="G347" s="64">
        <f t="shared" si="39"/>
      </c>
      <c r="H347" s="65">
        <f t="shared" si="40"/>
      </c>
      <c r="K347" s="10">
        <f t="shared" si="44"/>
      </c>
    </row>
    <row r="348" spans="1:11" ht="12.75">
      <c r="A348" s="5">
        <v>323</v>
      </c>
      <c r="C348" s="62">
        <f t="shared" si="38"/>
      </c>
      <c r="D348" s="63">
        <f t="shared" si="41"/>
      </c>
      <c r="E348" s="64">
        <f t="shared" si="42"/>
      </c>
      <c r="F348" s="66">
        <f t="shared" si="43"/>
      </c>
      <c r="G348" s="64">
        <f t="shared" si="39"/>
      </c>
      <c r="H348" s="65">
        <f t="shared" si="40"/>
      </c>
      <c r="K348" s="10">
        <f t="shared" si="44"/>
      </c>
    </row>
    <row r="349" spans="1:11" ht="12.75">
      <c r="A349" s="5">
        <v>324</v>
      </c>
      <c r="C349" s="62">
        <f t="shared" si="38"/>
      </c>
      <c r="D349" s="63">
        <f t="shared" si="41"/>
      </c>
      <c r="E349" s="64">
        <f t="shared" si="42"/>
      </c>
      <c r="F349" s="66">
        <f t="shared" si="43"/>
      </c>
      <c r="G349" s="64">
        <f t="shared" si="39"/>
      </c>
      <c r="H349" s="65">
        <f t="shared" si="40"/>
      </c>
      <c r="K349" s="10">
        <f t="shared" si="44"/>
      </c>
    </row>
    <row r="350" spans="1:11" ht="12.75">
      <c r="A350" s="5">
        <v>325</v>
      </c>
      <c r="C350" s="62">
        <f t="shared" si="38"/>
      </c>
      <c r="D350" s="63">
        <f t="shared" si="41"/>
      </c>
      <c r="E350" s="64">
        <f t="shared" si="42"/>
      </c>
      <c r="F350" s="66">
        <f t="shared" si="43"/>
      </c>
      <c r="G350" s="64">
        <f t="shared" si="39"/>
      </c>
      <c r="H350" s="65">
        <f t="shared" si="40"/>
      </c>
      <c r="K350" s="10">
        <f t="shared" si="44"/>
      </c>
    </row>
    <row r="351" spans="1:11" ht="12.75">
      <c r="A351" s="5">
        <v>326</v>
      </c>
      <c r="C351" s="62">
        <f t="shared" si="38"/>
      </c>
      <c r="D351" s="63">
        <f t="shared" si="41"/>
      </c>
      <c r="E351" s="64">
        <f t="shared" si="42"/>
      </c>
      <c r="F351" s="66">
        <f t="shared" si="43"/>
      </c>
      <c r="G351" s="64">
        <f t="shared" si="39"/>
      </c>
      <c r="H351" s="65">
        <f t="shared" si="40"/>
      </c>
      <c r="K351" s="10">
        <f t="shared" si="44"/>
      </c>
    </row>
    <row r="352" spans="1:11" ht="12.75">
      <c r="A352" s="5">
        <v>327</v>
      </c>
      <c r="C352" s="62">
        <f t="shared" si="38"/>
      </c>
      <c r="D352" s="63">
        <f t="shared" si="41"/>
      </c>
      <c r="E352" s="64">
        <f t="shared" si="42"/>
      </c>
      <c r="F352" s="66">
        <f t="shared" si="43"/>
      </c>
      <c r="G352" s="64">
        <f t="shared" si="39"/>
      </c>
      <c r="H352" s="65">
        <f t="shared" si="40"/>
      </c>
      <c r="K352" s="10">
        <f t="shared" si="44"/>
      </c>
    </row>
    <row r="353" spans="1:11" ht="12.75">
      <c r="A353" s="5">
        <v>328</v>
      </c>
      <c r="C353" s="62">
        <f t="shared" si="38"/>
      </c>
      <c r="D353" s="63">
        <f t="shared" si="41"/>
      </c>
      <c r="E353" s="64">
        <f t="shared" si="42"/>
      </c>
      <c r="F353" s="66">
        <f t="shared" si="43"/>
      </c>
      <c r="G353" s="64">
        <f t="shared" si="39"/>
      </c>
      <c r="H353" s="65">
        <f t="shared" si="40"/>
      </c>
      <c r="K353" s="10">
        <f t="shared" si="44"/>
      </c>
    </row>
    <row r="354" spans="1:11" ht="12.75">
      <c r="A354" s="5">
        <v>329</v>
      </c>
      <c r="C354" s="62">
        <f t="shared" si="38"/>
      </c>
      <c r="D354" s="63">
        <f t="shared" si="41"/>
      </c>
      <c r="E354" s="64">
        <f t="shared" si="42"/>
      </c>
      <c r="F354" s="66">
        <f t="shared" si="43"/>
      </c>
      <c r="G354" s="64">
        <f t="shared" si="39"/>
      </c>
      <c r="H354" s="65">
        <f t="shared" si="40"/>
      </c>
      <c r="K354" s="10">
        <f t="shared" si="44"/>
      </c>
    </row>
    <row r="355" spans="1:11" ht="12.75">
      <c r="A355" s="5">
        <v>330</v>
      </c>
      <c r="C355" s="62">
        <f t="shared" si="38"/>
      </c>
      <c r="D355" s="63">
        <f t="shared" si="41"/>
      </c>
      <c r="E355" s="64">
        <f t="shared" si="42"/>
      </c>
      <c r="F355" s="66">
        <f t="shared" si="43"/>
      </c>
      <c r="G355" s="64">
        <f t="shared" si="39"/>
      </c>
      <c r="H355" s="65">
        <f t="shared" si="40"/>
      </c>
      <c r="K355" s="10">
        <f t="shared" si="44"/>
      </c>
    </row>
    <row r="356" spans="1:11" ht="12.75">
      <c r="A356" s="5">
        <v>331</v>
      </c>
      <c r="C356" s="62">
        <f t="shared" si="38"/>
      </c>
      <c r="D356" s="63">
        <f t="shared" si="41"/>
      </c>
      <c r="E356" s="64">
        <f t="shared" si="42"/>
      </c>
      <c r="F356" s="66">
        <f t="shared" si="43"/>
      </c>
      <c r="G356" s="64">
        <f t="shared" si="39"/>
      </c>
      <c r="H356" s="65">
        <f t="shared" si="40"/>
      </c>
      <c r="K356" s="10">
        <f t="shared" si="44"/>
      </c>
    </row>
    <row r="357" spans="1:11" ht="12.75">
      <c r="A357" s="5">
        <v>332</v>
      </c>
      <c r="C357" s="62">
        <f t="shared" si="38"/>
      </c>
      <c r="D357" s="63">
        <f t="shared" si="41"/>
      </c>
      <c r="E357" s="64">
        <f t="shared" si="42"/>
      </c>
      <c r="F357" s="66">
        <f t="shared" si="43"/>
      </c>
      <c r="G357" s="64">
        <f t="shared" si="39"/>
      </c>
      <c r="H357" s="65">
        <f t="shared" si="40"/>
      </c>
      <c r="K357" s="10">
        <f t="shared" si="44"/>
      </c>
    </row>
    <row r="358" spans="1:11" ht="12.75">
      <c r="A358" s="5">
        <v>333</v>
      </c>
      <c r="C358" s="62">
        <f t="shared" si="38"/>
      </c>
      <c r="D358" s="63">
        <f t="shared" si="41"/>
      </c>
      <c r="E358" s="64">
        <f t="shared" si="42"/>
      </c>
      <c r="F358" s="66">
        <f t="shared" si="43"/>
      </c>
      <c r="G358" s="64">
        <f t="shared" si="39"/>
      </c>
      <c r="H358" s="65">
        <f t="shared" si="40"/>
      </c>
      <c r="K358" s="10">
        <f t="shared" si="44"/>
      </c>
    </row>
    <row r="359" spans="1:11" ht="12.75">
      <c r="A359" s="5">
        <v>334</v>
      </c>
      <c r="C359" s="62">
        <f t="shared" si="38"/>
      </c>
      <c r="D359" s="63">
        <f t="shared" si="41"/>
      </c>
      <c r="E359" s="64">
        <f t="shared" si="42"/>
      </c>
      <c r="F359" s="66">
        <f t="shared" si="43"/>
      </c>
      <c r="G359" s="64">
        <f t="shared" si="39"/>
      </c>
      <c r="H359" s="65">
        <f t="shared" si="40"/>
      </c>
      <c r="K359" s="10">
        <f t="shared" si="44"/>
      </c>
    </row>
    <row r="360" spans="1:11" ht="12.75">
      <c r="A360" s="5">
        <v>335</v>
      </c>
      <c r="C360" s="62">
        <f t="shared" si="38"/>
      </c>
      <c r="D360" s="63">
        <f t="shared" si="41"/>
      </c>
      <c r="E360" s="64">
        <f t="shared" si="42"/>
      </c>
      <c r="F360" s="66">
        <f t="shared" si="43"/>
      </c>
      <c r="G360" s="64">
        <f t="shared" si="39"/>
      </c>
      <c r="H360" s="65">
        <f t="shared" si="40"/>
      </c>
      <c r="K360" s="10">
        <f t="shared" si="44"/>
      </c>
    </row>
    <row r="361" spans="1:11" ht="12.75">
      <c r="A361" s="5">
        <v>336</v>
      </c>
      <c r="C361" s="62">
        <f t="shared" si="38"/>
      </c>
      <c r="D361" s="63">
        <f t="shared" si="41"/>
      </c>
      <c r="E361" s="64">
        <f t="shared" si="42"/>
      </c>
      <c r="F361" s="66">
        <f t="shared" si="43"/>
      </c>
      <c r="G361" s="64">
        <f t="shared" si="39"/>
      </c>
      <c r="H361" s="65">
        <f t="shared" si="40"/>
      </c>
      <c r="K361" s="10">
        <f t="shared" si="44"/>
      </c>
    </row>
    <row r="362" spans="1:11" ht="12.75">
      <c r="A362" s="5">
        <v>337</v>
      </c>
      <c r="C362" s="62">
        <f t="shared" si="38"/>
      </c>
      <c r="D362" s="63">
        <f t="shared" si="41"/>
      </c>
      <c r="E362" s="64">
        <f t="shared" si="42"/>
      </c>
      <c r="F362" s="66">
        <f t="shared" si="43"/>
      </c>
      <c r="G362" s="64">
        <f t="shared" si="39"/>
      </c>
      <c r="H362" s="65">
        <f t="shared" si="40"/>
      </c>
      <c r="K362" s="10">
        <f t="shared" si="44"/>
      </c>
    </row>
    <row r="363" spans="1:11" ht="12.75">
      <c r="A363" s="5">
        <v>338</v>
      </c>
      <c r="C363" s="62">
        <f t="shared" si="38"/>
      </c>
      <c r="D363" s="63">
        <f t="shared" si="41"/>
      </c>
      <c r="E363" s="64">
        <f t="shared" si="42"/>
      </c>
      <c r="F363" s="66">
        <f t="shared" si="43"/>
      </c>
      <c r="G363" s="64">
        <f t="shared" si="39"/>
      </c>
      <c r="H363" s="65">
        <f t="shared" si="40"/>
      </c>
      <c r="K363" s="10">
        <f t="shared" si="44"/>
      </c>
    </row>
    <row r="364" spans="1:11" ht="12.75">
      <c r="A364" s="5">
        <v>339</v>
      </c>
      <c r="C364" s="62">
        <f t="shared" si="38"/>
      </c>
      <c r="D364" s="63">
        <f t="shared" si="41"/>
      </c>
      <c r="E364" s="64">
        <f t="shared" si="42"/>
      </c>
      <c r="F364" s="66">
        <f t="shared" si="43"/>
      </c>
      <c r="G364" s="64">
        <f t="shared" si="39"/>
      </c>
      <c r="H364" s="65">
        <f t="shared" si="40"/>
      </c>
      <c r="K364" s="10">
        <f t="shared" si="44"/>
      </c>
    </row>
    <row r="365" spans="1:11" ht="12.75">
      <c r="A365" s="5">
        <v>340</v>
      </c>
      <c r="C365" s="62">
        <f t="shared" si="38"/>
      </c>
      <c r="D365" s="63">
        <f t="shared" si="41"/>
      </c>
      <c r="E365" s="64">
        <f t="shared" si="42"/>
      </c>
      <c r="F365" s="66">
        <f t="shared" si="43"/>
      </c>
      <c r="G365" s="64">
        <f t="shared" si="39"/>
      </c>
      <c r="H365" s="65">
        <f t="shared" si="40"/>
      </c>
      <c r="K365" s="10">
        <f t="shared" si="44"/>
      </c>
    </row>
    <row r="366" spans="1:11" ht="12.75">
      <c r="A366" s="5">
        <v>341</v>
      </c>
      <c r="C366" s="62">
        <f t="shared" si="38"/>
      </c>
      <c r="D366" s="63">
        <f t="shared" si="41"/>
      </c>
      <c r="E366" s="64">
        <f t="shared" si="42"/>
      </c>
      <c r="F366" s="66">
        <f t="shared" si="43"/>
      </c>
      <c r="G366" s="64">
        <f t="shared" si="39"/>
      </c>
      <c r="H366" s="65">
        <f t="shared" si="40"/>
      </c>
      <c r="K366" s="10">
        <f t="shared" si="44"/>
      </c>
    </row>
    <row r="367" spans="1:11" ht="12.75">
      <c r="A367" s="5">
        <v>342</v>
      </c>
      <c r="C367" s="62">
        <f t="shared" si="38"/>
      </c>
      <c r="D367" s="63">
        <f t="shared" si="41"/>
      </c>
      <c r="E367" s="64">
        <f t="shared" si="42"/>
      </c>
      <c r="F367" s="66">
        <f t="shared" si="43"/>
      </c>
      <c r="G367" s="64">
        <f t="shared" si="39"/>
      </c>
      <c r="H367" s="65">
        <f t="shared" si="40"/>
      </c>
      <c r="K367" s="10">
        <f t="shared" si="44"/>
      </c>
    </row>
    <row r="368" spans="1:11" ht="12.75">
      <c r="A368" s="5">
        <v>343</v>
      </c>
      <c r="C368" s="62">
        <f t="shared" si="38"/>
      </c>
      <c r="D368" s="63">
        <f t="shared" si="41"/>
      </c>
      <c r="E368" s="64">
        <f t="shared" si="42"/>
      </c>
      <c r="F368" s="66">
        <f t="shared" si="43"/>
      </c>
      <c r="G368" s="64">
        <f t="shared" si="39"/>
      </c>
      <c r="H368" s="65">
        <f t="shared" si="40"/>
      </c>
      <c r="K368" s="10">
        <f t="shared" si="44"/>
      </c>
    </row>
    <row r="369" spans="1:11" ht="12.75">
      <c r="A369" s="5">
        <v>344</v>
      </c>
      <c r="C369" s="62">
        <f t="shared" si="38"/>
      </c>
      <c r="D369" s="63">
        <f t="shared" si="41"/>
      </c>
      <c r="E369" s="64">
        <f t="shared" si="42"/>
      </c>
      <c r="F369" s="66">
        <f t="shared" si="43"/>
      </c>
      <c r="G369" s="64">
        <f t="shared" si="39"/>
      </c>
      <c r="H369" s="65">
        <f t="shared" si="40"/>
      </c>
      <c r="K369" s="10">
        <f t="shared" si="44"/>
      </c>
    </row>
    <row r="370" spans="1:11" ht="12.75">
      <c r="A370" s="5">
        <v>345</v>
      </c>
      <c r="C370" s="62">
        <f t="shared" si="38"/>
      </c>
      <c r="D370" s="63">
        <f t="shared" si="41"/>
      </c>
      <c r="E370" s="64">
        <f t="shared" si="42"/>
      </c>
      <c r="F370" s="66">
        <f t="shared" si="43"/>
      </c>
      <c r="G370" s="64">
        <f t="shared" si="39"/>
      </c>
      <c r="H370" s="65">
        <f t="shared" si="40"/>
      </c>
      <c r="K370" s="10">
        <f t="shared" si="44"/>
      </c>
    </row>
    <row r="371" spans="1:11" ht="12.75">
      <c r="A371" s="5">
        <v>346</v>
      </c>
      <c r="C371" s="62">
        <f t="shared" si="38"/>
      </c>
      <c r="D371" s="63">
        <f t="shared" si="41"/>
      </c>
      <c r="E371" s="64">
        <f t="shared" si="42"/>
      </c>
      <c r="F371" s="66">
        <f t="shared" si="43"/>
      </c>
      <c r="G371" s="64">
        <f t="shared" si="39"/>
      </c>
      <c r="H371" s="65">
        <f t="shared" si="40"/>
      </c>
      <c r="K371" s="10">
        <f t="shared" si="44"/>
      </c>
    </row>
    <row r="372" spans="1:11" ht="12.75">
      <c r="A372" s="5">
        <v>347</v>
      </c>
      <c r="C372" s="62">
        <f t="shared" si="38"/>
      </c>
      <c r="D372" s="63">
        <f t="shared" si="41"/>
      </c>
      <c r="E372" s="64">
        <f t="shared" si="42"/>
      </c>
      <c r="F372" s="66">
        <f t="shared" si="43"/>
      </c>
      <c r="G372" s="64">
        <f t="shared" si="39"/>
      </c>
      <c r="H372" s="65">
        <f t="shared" si="40"/>
      </c>
      <c r="K372" s="10">
        <f t="shared" si="44"/>
      </c>
    </row>
    <row r="373" spans="1:11" ht="12.75">
      <c r="A373" s="5">
        <v>348</v>
      </c>
      <c r="C373" s="62">
        <f t="shared" si="38"/>
      </c>
      <c r="D373" s="63">
        <f t="shared" si="41"/>
      </c>
      <c r="E373" s="64">
        <f t="shared" si="42"/>
      </c>
      <c r="F373" s="66">
        <f t="shared" si="43"/>
      </c>
      <c r="G373" s="64">
        <f t="shared" si="39"/>
      </c>
      <c r="H373" s="65">
        <f t="shared" si="40"/>
      </c>
      <c r="K373" s="10">
        <f t="shared" si="44"/>
      </c>
    </row>
    <row r="374" spans="1:11" ht="12.75">
      <c r="A374" s="5">
        <v>349</v>
      </c>
      <c r="C374" s="62">
        <f t="shared" si="38"/>
      </c>
      <c r="D374" s="63">
        <f t="shared" si="41"/>
      </c>
      <c r="E374" s="64">
        <f t="shared" si="42"/>
      </c>
      <c r="F374" s="66">
        <f t="shared" si="43"/>
      </c>
      <c r="G374" s="64">
        <f t="shared" si="39"/>
      </c>
      <c r="H374" s="65">
        <f t="shared" si="40"/>
      </c>
      <c r="K374" s="10">
        <f t="shared" si="44"/>
      </c>
    </row>
    <row r="375" spans="1:11" ht="12.75">
      <c r="A375" s="5">
        <v>350</v>
      </c>
      <c r="C375" s="62">
        <f t="shared" si="38"/>
      </c>
      <c r="D375" s="63">
        <f t="shared" si="41"/>
      </c>
      <c r="E375" s="64">
        <f t="shared" si="42"/>
      </c>
      <c r="F375" s="66">
        <f t="shared" si="43"/>
      </c>
      <c r="G375" s="64">
        <f t="shared" si="39"/>
      </c>
      <c r="H375" s="65">
        <f t="shared" si="40"/>
      </c>
      <c r="K375" s="10">
        <f t="shared" si="44"/>
      </c>
    </row>
    <row r="376" spans="1:11" ht="12.75">
      <c r="A376" s="5">
        <v>351</v>
      </c>
      <c r="C376" s="62">
        <f t="shared" si="38"/>
      </c>
      <c r="D376" s="63">
        <f t="shared" si="41"/>
      </c>
      <c r="E376" s="64">
        <f t="shared" si="42"/>
      </c>
      <c r="F376" s="66">
        <f t="shared" si="43"/>
      </c>
      <c r="G376" s="64">
        <f t="shared" si="39"/>
      </c>
      <c r="H376" s="65">
        <f t="shared" si="40"/>
      </c>
      <c r="K376" s="10">
        <f t="shared" si="44"/>
      </c>
    </row>
    <row r="377" spans="1:11" ht="12.75">
      <c r="A377" s="5">
        <v>352</v>
      </c>
      <c r="C377" s="62">
        <f t="shared" si="38"/>
      </c>
      <c r="D377" s="63">
        <f t="shared" si="41"/>
      </c>
      <c r="E377" s="64">
        <f t="shared" si="42"/>
      </c>
      <c r="F377" s="66">
        <f t="shared" si="43"/>
      </c>
      <c r="G377" s="64">
        <f t="shared" si="39"/>
      </c>
      <c r="H377" s="65">
        <f t="shared" si="40"/>
      </c>
      <c r="K377" s="10">
        <f t="shared" si="44"/>
      </c>
    </row>
    <row r="378" spans="1:11" ht="12.75">
      <c r="A378" s="5">
        <v>353</v>
      </c>
      <c r="C378" s="62">
        <f t="shared" si="38"/>
      </c>
      <c r="D378" s="63">
        <f t="shared" si="41"/>
      </c>
      <c r="E378" s="64">
        <f t="shared" si="42"/>
      </c>
      <c r="F378" s="66">
        <f t="shared" si="43"/>
      </c>
      <c r="G378" s="64">
        <f t="shared" si="39"/>
      </c>
      <c r="H378" s="65">
        <f t="shared" si="40"/>
      </c>
      <c r="K378" s="10">
        <f t="shared" si="44"/>
      </c>
    </row>
    <row r="379" spans="1:11" ht="12.75">
      <c r="A379" s="5">
        <v>354</v>
      </c>
      <c r="C379" s="62">
        <f t="shared" si="38"/>
      </c>
      <c r="D379" s="63">
        <f t="shared" si="41"/>
      </c>
      <c r="E379" s="64">
        <f t="shared" si="42"/>
      </c>
      <c r="F379" s="66">
        <f t="shared" si="43"/>
      </c>
      <c r="G379" s="64">
        <f t="shared" si="39"/>
      </c>
      <c r="H379" s="65">
        <f t="shared" si="40"/>
      </c>
      <c r="K379" s="10">
        <f t="shared" si="44"/>
      </c>
    </row>
    <row r="380" spans="1:11" ht="12.75">
      <c r="A380" s="5">
        <v>355</v>
      </c>
      <c r="C380" s="62">
        <f t="shared" si="38"/>
      </c>
      <c r="D380" s="63">
        <f t="shared" si="41"/>
      </c>
      <c r="E380" s="64">
        <f t="shared" si="42"/>
      </c>
      <c r="F380" s="66">
        <f t="shared" si="43"/>
      </c>
      <c r="G380" s="64">
        <f t="shared" si="39"/>
      </c>
      <c r="H380" s="65">
        <f t="shared" si="40"/>
      </c>
      <c r="K380" s="10">
        <f t="shared" si="44"/>
      </c>
    </row>
    <row r="381" spans="1:11" ht="12.75">
      <c r="A381" s="5">
        <v>356</v>
      </c>
      <c r="C381" s="62">
        <f t="shared" si="38"/>
      </c>
      <c r="D381" s="63">
        <f t="shared" si="41"/>
      </c>
      <c r="E381" s="64">
        <f t="shared" si="42"/>
      </c>
      <c r="F381" s="66">
        <f t="shared" si="43"/>
      </c>
      <c r="G381" s="64">
        <f t="shared" si="39"/>
      </c>
      <c r="H381" s="65">
        <f t="shared" si="40"/>
      </c>
      <c r="K381" s="10">
        <f t="shared" si="44"/>
      </c>
    </row>
    <row r="382" spans="1:11" ht="12.75">
      <c r="A382" s="5">
        <v>357</v>
      </c>
      <c r="C382" s="62">
        <f t="shared" si="38"/>
      </c>
      <c r="D382" s="63">
        <f t="shared" si="41"/>
      </c>
      <c r="E382" s="64">
        <f t="shared" si="42"/>
      </c>
      <c r="F382" s="66">
        <f t="shared" si="43"/>
      </c>
      <c r="G382" s="64">
        <f t="shared" si="39"/>
      </c>
      <c r="H382" s="65">
        <f t="shared" si="40"/>
      </c>
      <c r="K382" s="10">
        <f t="shared" si="44"/>
      </c>
    </row>
    <row r="383" spans="1:11" ht="12.75">
      <c r="A383" s="5">
        <v>358</v>
      </c>
      <c r="C383" s="62">
        <f t="shared" si="38"/>
      </c>
      <c r="D383" s="63">
        <f t="shared" si="41"/>
      </c>
      <c r="E383" s="64">
        <f t="shared" si="42"/>
      </c>
      <c r="F383" s="66">
        <f t="shared" si="43"/>
      </c>
      <c r="G383" s="64">
        <f t="shared" si="39"/>
      </c>
      <c r="H383" s="65">
        <f t="shared" si="40"/>
      </c>
      <c r="K383" s="10">
        <f t="shared" si="44"/>
      </c>
    </row>
    <row r="384" spans="1:11" ht="12.75">
      <c r="A384" s="5">
        <v>359</v>
      </c>
      <c r="C384" s="62">
        <f t="shared" si="38"/>
      </c>
      <c r="D384" s="63">
        <f t="shared" si="41"/>
      </c>
      <c r="E384" s="64">
        <f t="shared" si="42"/>
      </c>
      <c r="F384" s="66">
        <f t="shared" si="43"/>
      </c>
      <c r="G384" s="64">
        <f t="shared" si="39"/>
      </c>
      <c r="H384" s="65">
        <f t="shared" si="40"/>
      </c>
      <c r="K384" s="10">
        <f t="shared" si="44"/>
      </c>
    </row>
    <row r="385" spans="1:11" ht="12.75">
      <c r="A385" s="5">
        <v>360</v>
      </c>
      <c r="C385" s="62">
        <f t="shared" si="38"/>
      </c>
      <c r="D385" s="63">
        <f t="shared" si="41"/>
      </c>
      <c r="E385" s="64">
        <f t="shared" si="42"/>
      </c>
      <c r="F385" s="66">
        <f t="shared" si="43"/>
      </c>
      <c r="G385" s="64">
        <f t="shared" si="39"/>
      </c>
      <c r="H385" s="65">
        <f t="shared" si="40"/>
      </c>
      <c r="K385" s="10">
        <f t="shared" si="44"/>
      </c>
    </row>
    <row r="386" spans="1:11" ht="12.75">
      <c r="A386" s="5">
        <v>361</v>
      </c>
      <c r="C386" s="62">
        <f t="shared" si="38"/>
      </c>
      <c r="D386" s="63">
        <f t="shared" si="41"/>
      </c>
      <c r="E386" s="64">
        <f t="shared" si="42"/>
      </c>
      <c r="F386" s="66">
        <f t="shared" si="43"/>
      </c>
      <c r="G386" s="64">
        <f t="shared" si="39"/>
      </c>
      <c r="H386" s="65">
        <f t="shared" si="40"/>
      </c>
      <c r="K386" s="10">
        <f t="shared" si="44"/>
      </c>
    </row>
    <row r="387" spans="1:11" ht="12.75">
      <c r="A387" s="5">
        <v>362</v>
      </c>
      <c r="C387" s="62">
        <f t="shared" si="38"/>
      </c>
      <c r="D387" s="63">
        <f t="shared" si="41"/>
      </c>
      <c r="E387" s="64">
        <f t="shared" si="42"/>
      </c>
      <c r="F387" s="66">
        <f t="shared" si="43"/>
      </c>
      <c r="G387" s="64">
        <f t="shared" si="39"/>
      </c>
      <c r="H387" s="65">
        <f t="shared" si="40"/>
      </c>
      <c r="K387" s="10">
        <f t="shared" si="44"/>
      </c>
    </row>
    <row r="388" spans="1:11" ht="12.75">
      <c r="A388" s="5">
        <v>363</v>
      </c>
      <c r="C388" s="62">
        <f t="shared" si="38"/>
      </c>
      <c r="D388" s="63">
        <f t="shared" si="41"/>
      </c>
      <c r="E388" s="64">
        <f t="shared" si="42"/>
      </c>
      <c r="F388" s="66">
        <f t="shared" si="43"/>
      </c>
      <c r="G388" s="64">
        <f t="shared" si="39"/>
      </c>
      <c r="H388" s="65">
        <f t="shared" si="40"/>
      </c>
      <c r="K388" s="10">
        <f t="shared" si="44"/>
      </c>
    </row>
    <row r="389" spans="1:11" ht="12.75">
      <c r="A389" s="5">
        <v>364</v>
      </c>
      <c r="C389" s="62">
        <f t="shared" si="38"/>
      </c>
      <c r="D389" s="63">
        <f t="shared" si="41"/>
      </c>
      <c r="E389" s="64">
        <f t="shared" si="42"/>
      </c>
      <c r="F389" s="66">
        <f t="shared" si="43"/>
      </c>
      <c r="G389" s="64">
        <f t="shared" si="39"/>
      </c>
      <c r="H389" s="65">
        <f t="shared" si="40"/>
      </c>
      <c r="K389" s="10">
        <f t="shared" si="44"/>
      </c>
    </row>
    <row r="390" spans="1:11" ht="12.75">
      <c r="A390" s="5">
        <v>365</v>
      </c>
      <c r="C390" s="62">
        <f t="shared" si="38"/>
      </c>
      <c r="D390" s="63">
        <f t="shared" si="41"/>
      </c>
      <c r="E390" s="64">
        <f t="shared" si="42"/>
      </c>
      <c r="F390" s="66">
        <f t="shared" si="43"/>
      </c>
      <c r="G390" s="64">
        <f t="shared" si="39"/>
      </c>
      <c r="H390" s="65">
        <f t="shared" si="40"/>
      </c>
      <c r="K390" s="10">
        <f t="shared" si="44"/>
      </c>
    </row>
    <row r="391" spans="1:11" ht="12.75">
      <c r="A391" s="5">
        <v>366</v>
      </c>
      <c r="C391" s="62">
        <f t="shared" si="38"/>
      </c>
      <c r="D391" s="63">
        <f t="shared" si="41"/>
      </c>
      <c r="E391" s="64">
        <f t="shared" si="42"/>
      </c>
      <c r="F391" s="66">
        <f t="shared" si="43"/>
      </c>
      <c r="G391" s="64">
        <f t="shared" si="39"/>
      </c>
      <c r="H391" s="65">
        <f t="shared" si="40"/>
      </c>
      <c r="K391" s="10">
        <f t="shared" si="44"/>
      </c>
    </row>
    <row r="392" spans="1:11" ht="12.75">
      <c r="A392" s="5">
        <v>367</v>
      </c>
      <c r="C392" s="62">
        <f t="shared" si="38"/>
      </c>
      <c r="D392" s="63">
        <f t="shared" si="41"/>
      </c>
      <c r="E392" s="64">
        <f t="shared" si="42"/>
      </c>
      <c r="F392" s="66">
        <f t="shared" si="43"/>
      </c>
      <c r="G392" s="64">
        <f t="shared" si="39"/>
      </c>
      <c r="H392" s="65">
        <f t="shared" si="40"/>
      </c>
      <c r="K392" s="10">
        <f t="shared" si="44"/>
      </c>
    </row>
    <row r="393" spans="1:11" ht="12.75">
      <c r="A393" s="5">
        <v>368</v>
      </c>
      <c r="C393" s="62">
        <f t="shared" si="38"/>
      </c>
      <c r="D393" s="63">
        <f t="shared" si="41"/>
      </c>
      <c r="E393" s="64">
        <f t="shared" si="42"/>
      </c>
      <c r="F393" s="66">
        <f t="shared" si="43"/>
      </c>
      <c r="G393" s="64">
        <f t="shared" si="39"/>
      </c>
      <c r="H393" s="65">
        <f t="shared" si="40"/>
      </c>
      <c r="K393" s="10">
        <f t="shared" si="44"/>
      </c>
    </row>
    <row r="394" spans="1:11" ht="12.75">
      <c r="A394" s="5">
        <v>369</v>
      </c>
      <c r="C394" s="62">
        <f t="shared" si="38"/>
      </c>
      <c r="D394" s="63">
        <f t="shared" si="41"/>
      </c>
      <c r="E394" s="64">
        <f t="shared" si="42"/>
      </c>
      <c r="F394" s="66">
        <f t="shared" si="43"/>
      </c>
      <c r="G394" s="64">
        <f t="shared" si="39"/>
      </c>
      <c r="H394" s="65">
        <f t="shared" si="40"/>
      </c>
      <c r="K394" s="10">
        <f t="shared" si="44"/>
      </c>
    </row>
    <row r="395" spans="1:11" ht="12.75">
      <c r="A395" s="5">
        <v>370</v>
      </c>
      <c r="C395" s="62">
        <f t="shared" si="38"/>
      </c>
      <c r="D395" s="63">
        <f t="shared" si="41"/>
      </c>
      <c r="E395" s="64">
        <f t="shared" si="42"/>
      </c>
      <c r="F395" s="66">
        <f t="shared" si="43"/>
      </c>
      <c r="G395" s="64">
        <f t="shared" si="39"/>
      </c>
      <c r="H395" s="65">
        <f t="shared" si="40"/>
      </c>
      <c r="K395" s="10">
        <f t="shared" si="44"/>
      </c>
    </row>
    <row r="396" spans="1:11" ht="12.75">
      <c r="A396" s="5">
        <v>371</v>
      </c>
      <c r="C396" s="62">
        <f t="shared" si="38"/>
      </c>
      <c r="D396" s="63">
        <f t="shared" si="41"/>
      </c>
      <c r="E396" s="64">
        <f t="shared" si="42"/>
      </c>
      <c r="F396" s="66">
        <f t="shared" si="43"/>
      </c>
      <c r="G396" s="64">
        <f t="shared" si="39"/>
      </c>
      <c r="H396" s="65">
        <f t="shared" si="40"/>
      </c>
      <c r="K396" s="10">
        <f t="shared" si="44"/>
      </c>
    </row>
    <row r="397" spans="1:11" ht="12.75">
      <c r="A397" s="5">
        <v>372</v>
      </c>
      <c r="C397" s="62">
        <f t="shared" si="38"/>
      </c>
      <c r="D397" s="63">
        <f t="shared" si="41"/>
      </c>
      <c r="E397" s="64">
        <f t="shared" si="42"/>
      </c>
      <c r="F397" s="66">
        <f t="shared" si="43"/>
      </c>
      <c r="G397" s="64">
        <f t="shared" si="39"/>
      </c>
      <c r="H397" s="65">
        <f t="shared" si="40"/>
      </c>
      <c r="K397" s="10">
        <f t="shared" si="44"/>
      </c>
    </row>
    <row r="398" spans="1:11" ht="12.75">
      <c r="A398" s="5">
        <v>373</v>
      </c>
      <c r="C398" s="62">
        <f t="shared" si="38"/>
      </c>
      <c r="D398" s="63">
        <f t="shared" si="41"/>
      </c>
      <c r="E398" s="64">
        <f t="shared" si="42"/>
      </c>
      <c r="F398" s="66">
        <f t="shared" si="43"/>
      </c>
      <c r="G398" s="64">
        <f t="shared" si="39"/>
      </c>
      <c r="H398" s="65">
        <f t="shared" si="40"/>
      </c>
      <c r="K398" s="10">
        <f t="shared" si="44"/>
      </c>
    </row>
    <row r="399" spans="1:11" ht="12.75">
      <c r="A399" s="5">
        <v>374</v>
      </c>
      <c r="C399" s="62">
        <f t="shared" si="38"/>
      </c>
      <c r="D399" s="63">
        <f t="shared" si="41"/>
      </c>
      <c r="E399" s="64">
        <f t="shared" si="42"/>
      </c>
      <c r="F399" s="66">
        <f t="shared" si="43"/>
      </c>
      <c r="G399" s="64">
        <f t="shared" si="39"/>
      </c>
      <c r="H399" s="65">
        <f t="shared" si="40"/>
      </c>
      <c r="K399" s="10">
        <f t="shared" si="44"/>
      </c>
    </row>
    <row r="400" spans="1:11" ht="12.75">
      <c r="A400" s="5">
        <v>375</v>
      </c>
      <c r="C400" s="62">
        <f aca="true" t="shared" si="45" ref="C400:C436">IF(E$11*E$15&lt;A400,"",A400)</f>
      </c>
      <c r="D400" s="63">
        <f t="shared" si="41"/>
      </c>
      <c r="E400" s="64">
        <f t="shared" si="42"/>
      </c>
      <c r="F400" s="66">
        <f t="shared" si="43"/>
      </c>
      <c r="G400" s="64">
        <f aca="true" t="shared" si="46" ref="G400:G436">IF(C400&lt;&gt;"",G399+F400,"")</f>
      </c>
      <c r="H400" s="65">
        <f aca="true" t="shared" si="47" ref="H400:H436">IF(C400&lt;&gt;"",H399-F400,"")</f>
      </c>
      <c r="K400" s="10">
        <f t="shared" si="44"/>
      </c>
    </row>
    <row r="401" spans="1:11" ht="12.75">
      <c r="A401" s="5">
        <v>376</v>
      </c>
      <c r="C401" s="62">
        <f t="shared" si="45"/>
      </c>
      <c r="D401" s="63">
        <f t="shared" si="41"/>
      </c>
      <c r="E401" s="64">
        <f t="shared" si="42"/>
      </c>
      <c r="F401" s="66">
        <f t="shared" si="43"/>
      </c>
      <c r="G401" s="64">
        <f t="shared" si="46"/>
      </c>
      <c r="H401" s="65">
        <f t="shared" si="47"/>
      </c>
      <c r="K401" s="10">
        <f t="shared" si="44"/>
      </c>
    </row>
    <row r="402" spans="1:11" ht="12.75">
      <c r="A402" s="5">
        <v>377</v>
      </c>
      <c r="C402" s="62">
        <f t="shared" si="45"/>
      </c>
      <c r="D402" s="63">
        <f t="shared" si="41"/>
      </c>
      <c r="E402" s="64">
        <f t="shared" si="42"/>
      </c>
      <c r="F402" s="66">
        <f t="shared" si="43"/>
      </c>
      <c r="G402" s="64">
        <f t="shared" si="46"/>
      </c>
      <c r="H402" s="65">
        <f t="shared" si="47"/>
      </c>
      <c r="K402" s="10">
        <f t="shared" si="44"/>
      </c>
    </row>
    <row r="403" spans="1:11" ht="12.75">
      <c r="A403" s="5">
        <v>378</v>
      </c>
      <c r="C403" s="62">
        <f t="shared" si="45"/>
      </c>
      <c r="D403" s="63">
        <f t="shared" si="41"/>
      </c>
      <c r="E403" s="64">
        <f t="shared" si="42"/>
      </c>
      <c r="F403" s="66">
        <f t="shared" si="43"/>
      </c>
      <c r="G403" s="64">
        <f t="shared" si="46"/>
      </c>
      <c r="H403" s="65">
        <f t="shared" si="47"/>
      </c>
      <c r="K403" s="10">
        <f t="shared" si="44"/>
      </c>
    </row>
    <row r="404" spans="1:11" ht="12.75">
      <c r="A404" s="5">
        <v>379</v>
      </c>
      <c r="C404" s="62">
        <f t="shared" si="45"/>
      </c>
      <c r="D404" s="63">
        <f t="shared" si="41"/>
      </c>
      <c r="E404" s="64">
        <f t="shared" si="42"/>
      </c>
      <c r="F404" s="66">
        <f t="shared" si="43"/>
      </c>
      <c r="G404" s="64">
        <f t="shared" si="46"/>
      </c>
      <c r="H404" s="65">
        <f t="shared" si="47"/>
      </c>
      <c r="K404" s="10">
        <f t="shared" si="44"/>
      </c>
    </row>
    <row r="405" spans="1:11" ht="12.75">
      <c r="A405" s="5">
        <v>380</v>
      </c>
      <c r="C405" s="62">
        <f t="shared" si="45"/>
      </c>
      <c r="D405" s="63">
        <f t="shared" si="41"/>
      </c>
      <c r="E405" s="64">
        <f t="shared" si="42"/>
      </c>
      <c r="F405" s="66">
        <f t="shared" si="43"/>
      </c>
      <c r="G405" s="64">
        <f t="shared" si="46"/>
      </c>
      <c r="H405" s="65">
        <f t="shared" si="47"/>
      </c>
      <c r="K405" s="10">
        <f t="shared" si="44"/>
      </c>
    </row>
    <row r="406" spans="1:11" ht="12.75">
      <c r="A406" s="5">
        <v>381</v>
      </c>
      <c r="C406" s="62">
        <f t="shared" si="45"/>
      </c>
      <c r="D406" s="63">
        <f t="shared" si="41"/>
      </c>
      <c r="E406" s="64">
        <f t="shared" si="42"/>
      </c>
      <c r="F406" s="66">
        <f t="shared" si="43"/>
      </c>
      <c r="G406" s="64">
        <f t="shared" si="46"/>
      </c>
      <c r="H406" s="65">
        <f t="shared" si="47"/>
      </c>
      <c r="K406" s="10">
        <f t="shared" si="44"/>
      </c>
    </row>
    <row r="407" spans="1:11" ht="12.75">
      <c r="A407" s="5">
        <v>382</v>
      </c>
      <c r="C407" s="62">
        <f t="shared" si="45"/>
      </c>
      <c r="D407" s="63">
        <f t="shared" si="41"/>
      </c>
      <c r="E407" s="64">
        <f t="shared" si="42"/>
      </c>
      <c r="F407" s="66">
        <f t="shared" si="43"/>
      </c>
      <c r="G407" s="64">
        <f t="shared" si="46"/>
      </c>
      <c r="H407" s="65">
        <f t="shared" si="47"/>
      </c>
      <c r="K407" s="10">
        <f t="shared" si="44"/>
      </c>
    </row>
    <row r="408" spans="1:11" ht="12.75">
      <c r="A408" s="5">
        <v>383</v>
      </c>
      <c r="C408" s="62">
        <f t="shared" si="45"/>
      </c>
      <c r="D408" s="63">
        <f t="shared" si="41"/>
      </c>
      <c r="E408" s="64">
        <f t="shared" si="42"/>
      </c>
      <c r="F408" s="66">
        <f t="shared" si="43"/>
      </c>
      <c r="G408" s="64">
        <f t="shared" si="46"/>
      </c>
      <c r="H408" s="65">
        <f t="shared" si="47"/>
      </c>
      <c r="K408" s="10">
        <f t="shared" si="44"/>
      </c>
    </row>
    <row r="409" spans="1:11" ht="12.75">
      <c r="A409" s="5">
        <v>384</v>
      </c>
      <c r="C409" s="62">
        <f t="shared" si="45"/>
      </c>
      <c r="D409" s="63">
        <f t="shared" si="41"/>
      </c>
      <c r="E409" s="64">
        <f t="shared" si="42"/>
      </c>
      <c r="F409" s="66">
        <f t="shared" si="43"/>
      </c>
      <c r="G409" s="64">
        <f t="shared" si="46"/>
      </c>
      <c r="H409" s="65">
        <f t="shared" si="47"/>
      </c>
      <c r="K409" s="10">
        <f t="shared" si="44"/>
      </c>
    </row>
    <row r="410" spans="1:11" ht="12.75">
      <c r="A410" s="5">
        <v>385</v>
      </c>
      <c r="C410" s="62">
        <f t="shared" si="45"/>
      </c>
      <c r="D410" s="63">
        <f aca="true" t="shared" si="48" ref="D410:D473">IF(C410&lt;&gt;"",IF(E$17=1,(H$25*E$13/E$15)/(1-(1+(E$13/E$15))^(-E$11*E$15)),IF(OR(E$17=2,E$17=3),E410+F410,"")),"")</f>
      </c>
      <c r="E410" s="64">
        <f aca="true" t="shared" si="49" ref="E410:E473">IF(C410&lt;&gt;"",H409*E$13/E$15,"")</f>
      </c>
      <c r="F410" s="66">
        <f aca="true" t="shared" si="50" ref="F410:F473">IF(C410&lt;&gt;"",IF(E$17=1,D410-E410,IF(E$17=2,H$25/(E$11*E$15),IF(E$17=3,IF(E$11*E$15=C410,H$25,0),""))),"")</f>
      </c>
      <c r="G410" s="64">
        <f t="shared" si="46"/>
      </c>
      <c r="H410" s="65">
        <f t="shared" si="47"/>
      </c>
      <c r="K410" s="10">
        <f aca="true" t="shared" si="51" ref="K410:K473">+D410</f>
      </c>
    </row>
    <row r="411" spans="1:11" ht="12.75">
      <c r="A411" s="5">
        <v>386</v>
      </c>
      <c r="C411" s="62">
        <f t="shared" si="45"/>
      </c>
      <c r="D411" s="63">
        <f t="shared" si="48"/>
      </c>
      <c r="E411" s="64">
        <f t="shared" si="49"/>
      </c>
      <c r="F411" s="66">
        <f t="shared" si="50"/>
      </c>
      <c r="G411" s="64">
        <f t="shared" si="46"/>
      </c>
      <c r="H411" s="65">
        <f t="shared" si="47"/>
      </c>
      <c r="K411" s="10">
        <f t="shared" si="51"/>
      </c>
    </row>
    <row r="412" spans="1:11" ht="12.75">
      <c r="A412" s="5">
        <v>387</v>
      </c>
      <c r="C412" s="62">
        <f t="shared" si="45"/>
      </c>
      <c r="D412" s="63">
        <f t="shared" si="48"/>
      </c>
      <c r="E412" s="64">
        <f t="shared" si="49"/>
      </c>
      <c r="F412" s="66">
        <f t="shared" si="50"/>
      </c>
      <c r="G412" s="64">
        <f t="shared" si="46"/>
      </c>
      <c r="H412" s="65">
        <f t="shared" si="47"/>
      </c>
      <c r="K412" s="10">
        <f t="shared" si="51"/>
      </c>
    </row>
    <row r="413" spans="1:11" ht="12.75">
      <c r="A413" s="5">
        <v>388</v>
      </c>
      <c r="C413" s="62">
        <f t="shared" si="45"/>
      </c>
      <c r="D413" s="63">
        <f t="shared" si="48"/>
      </c>
      <c r="E413" s="64">
        <f t="shared" si="49"/>
      </c>
      <c r="F413" s="66">
        <f t="shared" si="50"/>
      </c>
      <c r="G413" s="64">
        <f t="shared" si="46"/>
      </c>
      <c r="H413" s="65">
        <f t="shared" si="47"/>
      </c>
      <c r="K413" s="10">
        <f t="shared" si="51"/>
      </c>
    </row>
    <row r="414" spans="1:11" ht="12.75">
      <c r="A414" s="5">
        <v>389</v>
      </c>
      <c r="C414" s="62">
        <f t="shared" si="45"/>
      </c>
      <c r="D414" s="63">
        <f t="shared" si="48"/>
      </c>
      <c r="E414" s="64">
        <f t="shared" si="49"/>
      </c>
      <c r="F414" s="66">
        <f t="shared" si="50"/>
      </c>
      <c r="G414" s="64">
        <f t="shared" si="46"/>
      </c>
      <c r="H414" s="65">
        <f t="shared" si="47"/>
      </c>
      <c r="K414" s="10">
        <f t="shared" si="51"/>
      </c>
    </row>
    <row r="415" spans="1:11" ht="12.75">
      <c r="A415" s="5">
        <v>390</v>
      </c>
      <c r="C415" s="62">
        <f t="shared" si="45"/>
      </c>
      <c r="D415" s="63">
        <f t="shared" si="48"/>
      </c>
      <c r="E415" s="64">
        <f t="shared" si="49"/>
      </c>
      <c r="F415" s="66">
        <f t="shared" si="50"/>
      </c>
      <c r="G415" s="64">
        <f t="shared" si="46"/>
      </c>
      <c r="H415" s="65">
        <f t="shared" si="47"/>
      </c>
      <c r="K415" s="10">
        <f t="shared" si="51"/>
      </c>
    </row>
    <row r="416" spans="1:11" ht="12.75">
      <c r="A416" s="5">
        <v>391</v>
      </c>
      <c r="C416" s="62">
        <f t="shared" si="45"/>
      </c>
      <c r="D416" s="63">
        <f t="shared" si="48"/>
      </c>
      <c r="E416" s="64">
        <f t="shared" si="49"/>
      </c>
      <c r="F416" s="66">
        <f t="shared" si="50"/>
      </c>
      <c r="G416" s="64">
        <f t="shared" si="46"/>
      </c>
      <c r="H416" s="65">
        <f t="shared" si="47"/>
      </c>
      <c r="K416" s="10">
        <f t="shared" si="51"/>
      </c>
    </row>
    <row r="417" spans="1:11" ht="12.75">
      <c r="A417" s="5">
        <v>392</v>
      </c>
      <c r="C417" s="62">
        <f t="shared" si="45"/>
      </c>
      <c r="D417" s="63">
        <f t="shared" si="48"/>
      </c>
      <c r="E417" s="64">
        <f t="shared" si="49"/>
      </c>
      <c r="F417" s="66">
        <f t="shared" si="50"/>
      </c>
      <c r="G417" s="64">
        <f t="shared" si="46"/>
      </c>
      <c r="H417" s="65">
        <f t="shared" si="47"/>
      </c>
      <c r="K417" s="10">
        <f t="shared" si="51"/>
      </c>
    </row>
    <row r="418" spans="1:11" ht="12.75">
      <c r="A418" s="5">
        <v>393</v>
      </c>
      <c r="C418" s="62">
        <f t="shared" si="45"/>
      </c>
      <c r="D418" s="63">
        <f t="shared" si="48"/>
      </c>
      <c r="E418" s="64">
        <f t="shared" si="49"/>
      </c>
      <c r="F418" s="66">
        <f t="shared" si="50"/>
      </c>
      <c r="G418" s="64">
        <f t="shared" si="46"/>
      </c>
      <c r="H418" s="65">
        <f t="shared" si="47"/>
      </c>
      <c r="K418" s="10">
        <f t="shared" si="51"/>
      </c>
    </row>
    <row r="419" spans="1:11" ht="12.75">
      <c r="A419" s="5">
        <v>394</v>
      </c>
      <c r="C419" s="62">
        <f t="shared" si="45"/>
      </c>
      <c r="D419" s="63">
        <f t="shared" si="48"/>
      </c>
      <c r="E419" s="64">
        <f t="shared" si="49"/>
      </c>
      <c r="F419" s="66">
        <f t="shared" si="50"/>
      </c>
      <c r="G419" s="64">
        <f t="shared" si="46"/>
      </c>
      <c r="H419" s="65">
        <f t="shared" si="47"/>
      </c>
      <c r="K419" s="10">
        <f t="shared" si="51"/>
      </c>
    </row>
    <row r="420" spans="1:11" ht="12.75">
      <c r="A420" s="5">
        <v>395</v>
      </c>
      <c r="C420" s="62">
        <f t="shared" si="45"/>
      </c>
      <c r="D420" s="63">
        <f t="shared" si="48"/>
      </c>
      <c r="E420" s="64">
        <f t="shared" si="49"/>
      </c>
      <c r="F420" s="66">
        <f t="shared" si="50"/>
      </c>
      <c r="G420" s="64">
        <f t="shared" si="46"/>
      </c>
      <c r="H420" s="65">
        <f t="shared" si="47"/>
      </c>
      <c r="K420" s="10">
        <f t="shared" si="51"/>
      </c>
    </row>
    <row r="421" spans="1:11" ht="12.75">
      <c r="A421" s="5">
        <v>396</v>
      </c>
      <c r="C421" s="62">
        <f t="shared" si="45"/>
      </c>
      <c r="D421" s="63">
        <f t="shared" si="48"/>
      </c>
      <c r="E421" s="64">
        <f t="shared" si="49"/>
      </c>
      <c r="F421" s="66">
        <f t="shared" si="50"/>
      </c>
      <c r="G421" s="64">
        <f t="shared" si="46"/>
      </c>
      <c r="H421" s="65">
        <f t="shared" si="47"/>
      </c>
      <c r="K421" s="10">
        <f t="shared" si="51"/>
      </c>
    </row>
    <row r="422" spans="1:11" ht="12.75">
      <c r="A422" s="5">
        <v>397</v>
      </c>
      <c r="C422" s="62">
        <f t="shared" si="45"/>
      </c>
      <c r="D422" s="63">
        <f t="shared" si="48"/>
      </c>
      <c r="E422" s="64">
        <f t="shared" si="49"/>
      </c>
      <c r="F422" s="66">
        <f t="shared" si="50"/>
      </c>
      <c r="G422" s="64">
        <f t="shared" si="46"/>
      </c>
      <c r="H422" s="65">
        <f t="shared" si="47"/>
      </c>
      <c r="K422" s="10">
        <f t="shared" si="51"/>
      </c>
    </row>
    <row r="423" spans="1:11" ht="12.75">
      <c r="A423" s="5">
        <v>398</v>
      </c>
      <c r="C423" s="62">
        <f t="shared" si="45"/>
      </c>
      <c r="D423" s="63">
        <f t="shared" si="48"/>
      </c>
      <c r="E423" s="64">
        <f t="shared" si="49"/>
      </c>
      <c r="F423" s="66">
        <f t="shared" si="50"/>
      </c>
      <c r="G423" s="64">
        <f t="shared" si="46"/>
      </c>
      <c r="H423" s="65">
        <f t="shared" si="47"/>
      </c>
      <c r="K423" s="10">
        <f t="shared" si="51"/>
      </c>
    </row>
    <row r="424" spans="1:11" ht="12.75">
      <c r="A424" s="5">
        <v>399</v>
      </c>
      <c r="C424" s="62">
        <f t="shared" si="45"/>
      </c>
      <c r="D424" s="63">
        <f t="shared" si="48"/>
      </c>
      <c r="E424" s="64">
        <f t="shared" si="49"/>
      </c>
      <c r="F424" s="66">
        <f t="shared" si="50"/>
      </c>
      <c r="G424" s="64">
        <f t="shared" si="46"/>
      </c>
      <c r="H424" s="65">
        <f t="shared" si="47"/>
      </c>
      <c r="K424" s="10">
        <f t="shared" si="51"/>
      </c>
    </row>
    <row r="425" spans="1:11" ht="12.75">
      <c r="A425" s="5">
        <v>400</v>
      </c>
      <c r="C425" s="62">
        <f t="shared" si="45"/>
      </c>
      <c r="D425" s="63">
        <f t="shared" si="48"/>
      </c>
      <c r="E425" s="64">
        <f t="shared" si="49"/>
      </c>
      <c r="F425" s="66">
        <f t="shared" si="50"/>
      </c>
      <c r="G425" s="64">
        <f t="shared" si="46"/>
      </c>
      <c r="H425" s="65">
        <f t="shared" si="47"/>
      </c>
      <c r="K425" s="10">
        <f t="shared" si="51"/>
      </c>
    </row>
    <row r="426" spans="1:11" ht="12.75">
      <c r="A426" s="5">
        <v>401</v>
      </c>
      <c r="C426" s="62">
        <f t="shared" si="45"/>
      </c>
      <c r="D426" s="63">
        <f t="shared" si="48"/>
      </c>
      <c r="E426" s="64">
        <f t="shared" si="49"/>
      </c>
      <c r="F426" s="66">
        <f t="shared" si="50"/>
      </c>
      <c r="G426" s="64">
        <f t="shared" si="46"/>
      </c>
      <c r="H426" s="65">
        <f t="shared" si="47"/>
      </c>
      <c r="K426" s="10">
        <f t="shared" si="51"/>
      </c>
    </row>
    <row r="427" spans="1:11" ht="12.75">
      <c r="A427" s="5">
        <v>402</v>
      </c>
      <c r="C427" s="62">
        <f t="shared" si="45"/>
      </c>
      <c r="D427" s="63">
        <f t="shared" si="48"/>
      </c>
      <c r="E427" s="64">
        <f t="shared" si="49"/>
      </c>
      <c r="F427" s="66">
        <f t="shared" si="50"/>
      </c>
      <c r="G427" s="64">
        <f t="shared" si="46"/>
      </c>
      <c r="H427" s="65">
        <f t="shared" si="47"/>
      </c>
      <c r="K427" s="10">
        <f t="shared" si="51"/>
      </c>
    </row>
    <row r="428" spans="1:11" ht="12.75">
      <c r="A428" s="5">
        <v>403</v>
      </c>
      <c r="C428" s="62">
        <f t="shared" si="45"/>
      </c>
      <c r="D428" s="63">
        <f t="shared" si="48"/>
      </c>
      <c r="E428" s="64">
        <f t="shared" si="49"/>
      </c>
      <c r="F428" s="66">
        <f t="shared" si="50"/>
      </c>
      <c r="G428" s="64">
        <f t="shared" si="46"/>
      </c>
      <c r="H428" s="65">
        <f t="shared" si="47"/>
      </c>
      <c r="K428" s="10">
        <f t="shared" si="51"/>
      </c>
    </row>
    <row r="429" spans="1:11" ht="12.75">
      <c r="A429" s="5">
        <v>404</v>
      </c>
      <c r="C429" s="62">
        <f t="shared" si="45"/>
      </c>
      <c r="D429" s="63">
        <f t="shared" si="48"/>
      </c>
      <c r="E429" s="64">
        <f t="shared" si="49"/>
      </c>
      <c r="F429" s="66">
        <f t="shared" si="50"/>
      </c>
      <c r="G429" s="64">
        <f t="shared" si="46"/>
      </c>
      <c r="H429" s="65">
        <f t="shared" si="47"/>
      </c>
      <c r="K429" s="10">
        <f t="shared" si="51"/>
      </c>
    </row>
    <row r="430" spans="1:11" ht="12.75">
      <c r="A430" s="5">
        <v>405</v>
      </c>
      <c r="C430" s="62">
        <f t="shared" si="45"/>
      </c>
      <c r="D430" s="63">
        <f t="shared" si="48"/>
      </c>
      <c r="E430" s="64">
        <f t="shared" si="49"/>
      </c>
      <c r="F430" s="66">
        <f t="shared" si="50"/>
      </c>
      <c r="G430" s="64">
        <f t="shared" si="46"/>
      </c>
      <c r="H430" s="65">
        <f t="shared" si="47"/>
      </c>
      <c r="K430" s="10">
        <f t="shared" si="51"/>
      </c>
    </row>
    <row r="431" spans="1:11" ht="12.75">
      <c r="A431" s="5">
        <v>406</v>
      </c>
      <c r="C431" s="62">
        <f t="shared" si="45"/>
      </c>
      <c r="D431" s="63">
        <f t="shared" si="48"/>
      </c>
      <c r="E431" s="64">
        <f t="shared" si="49"/>
      </c>
      <c r="F431" s="66">
        <f t="shared" si="50"/>
      </c>
      <c r="G431" s="64">
        <f t="shared" si="46"/>
      </c>
      <c r="H431" s="65">
        <f t="shared" si="47"/>
      </c>
      <c r="K431" s="10">
        <f t="shared" si="51"/>
      </c>
    </row>
    <row r="432" spans="1:11" ht="12.75">
      <c r="A432" s="5">
        <v>407</v>
      </c>
      <c r="C432" s="62">
        <f t="shared" si="45"/>
      </c>
      <c r="D432" s="63">
        <f t="shared" si="48"/>
      </c>
      <c r="E432" s="64">
        <f t="shared" si="49"/>
      </c>
      <c r="F432" s="66">
        <f t="shared" si="50"/>
      </c>
      <c r="G432" s="64">
        <f t="shared" si="46"/>
      </c>
      <c r="H432" s="65">
        <f t="shared" si="47"/>
      </c>
      <c r="K432" s="10">
        <f t="shared" si="51"/>
      </c>
    </row>
    <row r="433" spans="1:11" ht="12.75">
      <c r="A433" s="5">
        <v>408</v>
      </c>
      <c r="C433" s="62">
        <f t="shared" si="45"/>
      </c>
      <c r="D433" s="63">
        <f t="shared" si="48"/>
      </c>
      <c r="E433" s="64">
        <f t="shared" si="49"/>
      </c>
      <c r="F433" s="66">
        <f t="shared" si="50"/>
      </c>
      <c r="G433" s="64">
        <f t="shared" si="46"/>
      </c>
      <c r="H433" s="65">
        <f t="shared" si="47"/>
      </c>
      <c r="K433" s="10">
        <f t="shared" si="51"/>
      </c>
    </row>
    <row r="434" spans="1:11" ht="12.75">
      <c r="A434" s="5">
        <v>409</v>
      </c>
      <c r="C434" s="62">
        <f t="shared" si="45"/>
      </c>
      <c r="D434" s="63">
        <f t="shared" si="48"/>
      </c>
      <c r="E434" s="64">
        <f t="shared" si="49"/>
      </c>
      <c r="F434" s="66">
        <f t="shared" si="50"/>
      </c>
      <c r="G434" s="64">
        <f t="shared" si="46"/>
      </c>
      <c r="H434" s="65">
        <f t="shared" si="47"/>
      </c>
      <c r="K434" s="10">
        <f t="shared" si="51"/>
      </c>
    </row>
    <row r="435" spans="1:11" ht="12.75">
      <c r="A435" s="5">
        <v>410</v>
      </c>
      <c r="C435" s="62">
        <f t="shared" si="45"/>
      </c>
      <c r="D435" s="63">
        <f t="shared" si="48"/>
      </c>
      <c r="E435" s="64">
        <f t="shared" si="49"/>
      </c>
      <c r="F435" s="66">
        <f t="shared" si="50"/>
      </c>
      <c r="G435" s="64">
        <f t="shared" si="46"/>
      </c>
      <c r="H435" s="65">
        <f t="shared" si="47"/>
      </c>
      <c r="K435" s="10">
        <f t="shared" si="51"/>
      </c>
    </row>
    <row r="436" spans="1:11" ht="12.75">
      <c r="A436" s="5">
        <v>411</v>
      </c>
      <c r="C436" s="62">
        <f t="shared" si="45"/>
      </c>
      <c r="D436" s="63">
        <f t="shared" si="48"/>
      </c>
      <c r="E436" s="64">
        <f t="shared" si="49"/>
      </c>
      <c r="F436" s="66">
        <f t="shared" si="50"/>
      </c>
      <c r="G436" s="64">
        <f t="shared" si="46"/>
      </c>
      <c r="H436" s="65">
        <f t="shared" si="47"/>
      </c>
      <c r="K436" s="10">
        <f t="shared" si="51"/>
      </c>
    </row>
    <row r="437" spans="1:11" ht="12.75">
      <c r="A437" s="5">
        <v>412</v>
      </c>
      <c r="C437" s="62">
        <f aca="true" t="shared" si="52" ref="C437:C500">IF(E$11*E$15&lt;A437,"",A437)</f>
      </c>
      <c r="D437" s="63">
        <f t="shared" si="48"/>
      </c>
      <c r="E437" s="64">
        <f t="shared" si="49"/>
      </c>
      <c r="F437" s="66">
        <f t="shared" si="50"/>
      </c>
      <c r="G437" s="64">
        <f aca="true" t="shared" si="53" ref="G437:G500">IF(C437&lt;&gt;"",G436+F437,"")</f>
      </c>
      <c r="H437" s="65">
        <f aca="true" t="shared" si="54" ref="H437:H500">IF(C437&lt;&gt;"",H436-F437,"")</f>
      </c>
      <c r="K437" s="10">
        <f t="shared" si="51"/>
      </c>
    </row>
    <row r="438" spans="1:11" ht="12.75">
      <c r="A438" s="5">
        <v>413</v>
      </c>
      <c r="C438" s="62">
        <f t="shared" si="52"/>
      </c>
      <c r="D438" s="63">
        <f t="shared" si="48"/>
      </c>
      <c r="E438" s="64">
        <f t="shared" si="49"/>
      </c>
      <c r="F438" s="66">
        <f t="shared" si="50"/>
      </c>
      <c r="G438" s="64">
        <f t="shared" si="53"/>
      </c>
      <c r="H438" s="65">
        <f t="shared" si="54"/>
      </c>
      <c r="K438" s="10">
        <f t="shared" si="51"/>
      </c>
    </row>
    <row r="439" spans="1:11" ht="12.75">
      <c r="A439" s="5">
        <v>414</v>
      </c>
      <c r="C439" s="62">
        <f t="shared" si="52"/>
      </c>
      <c r="D439" s="63">
        <f t="shared" si="48"/>
      </c>
      <c r="E439" s="64">
        <f t="shared" si="49"/>
      </c>
      <c r="F439" s="66">
        <f t="shared" si="50"/>
      </c>
      <c r="G439" s="64">
        <f t="shared" si="53"/>
      </c>
      <c r="H439" s="65">
        <f t="shared" si="54"/>
      </c>
      <c r="K439" s="10">
        <f t="shared" si="51"/>
      </c>
    </row>
    <row r="440" spans="1:11" ht="12.75">
      <c r="A440" s="5">
        <v>415</v>
      </c>
      <c r="C440" s="62">
        <f t="shared" si="52"/>
      </c>
      <c r="D440" s="63">
        <f t="shared" si="48"/>
      </c>
      <c r="E440" s="64">
        <f t="shared" si="49"/>
      </c>
      <c r="F440" s="66">
        <f t="shared" si="50"/>
      </c>
      <c r="G440" s="64">
        <f t="shared" si="53"/>
      </c>
      <c r="H440" s="65">
        <f t="shared" si="54"/>
      </c>
      <c r="K440" s="10">
        <f t="shared" si="51"/>
      </c>
    </row>
    <row r="441" spans="1:11" ht="12.75">
      <c r="A441" s="5">
        <v>416</v>
      </c>
      <c r="C441" s="62">
        <f t="shared" si="52"/>
      </c>
      <c r="D441" s="63">
        <f t="shared" si="48"/>
      </c>
      <c r="E441" s="64">
        <f t="shared" si="49"/>
      </c>
      <c r="F441" s="66">
        <f t="shared" si="50"/>
      </c>
      <c r="G441" s="64">
        <f t="shared" si="53"/>
      </c>
      <c r="H441" s="65">
        <f t="shared" si="54"/>
      </c>
      <c r="K441" s="10">
        <f t="shared" si="51"/>
      </c>
    </row>
    <row r="442" spans="1:11" ht="12.75">
      <c r="A442" s="5">
        <v>417</v>
      </c>
      <c r="C442" s="62">
        <f t="shared" si="52"/>
      </c>
      <c r="D442" s="63">
        <f t="shared" si="48"/>
      </c>
      <c r="E442" s="64">
        <f t="shared" si="49"/>
      </c>
      <c r="F442" s="66">
        <f t="shared" si="50"/>
      </c>
      <c r="G442" s="64">
        <f t="shared" si="53"/>
      </c>
      <c r="H442" s="65">
        <f t="shared" si="54"/>
      </c>
      <c r="K442" s="10">
        <f t="shared" si="51"/>
      </c>
    </row>
    <row r="443" spans="1:11" ht="12.75">
      <c r="A443" s="5">
        <v>418</v>
      </c>
      <c r="C443" s="62">
        <f t="shared" si="52"/>
      </c>
      <c r="D443" s="63">
        <f t="shared" si="48"/>
      </c>
      <c r="E443" s="64">
        <f t="shared" si="49"/>
      </c>
      <c r="F443" s="66">
        <f t="shared" si="50"/>
      </c>
      <c r="G443" s="64">
        <f t="shared" si="53"/>
      </c>
      <c r="H443" s="65">
        <f t="shared" si="54"/>
      </c>
      <c r="K443" s="10">
        <f t="shared" si="51"/>
      </c>
    </row>
    <row r="444" spans="1:11" ht="12.75">
      <c r="A444" s="5">
        <v>419</v>
      </c>
      <c r="C444" s="62">
        <f t="shared" si="52"/>
      </c>
      <c r="D444" s="63">
        <f t="shared" si="48"/>
      </c>
      <c r="E444" s="64">
        <f t="shared" si="49"/>
      </c>
      <c r="F444" s="66">
        <f t="shared" si="50"/>
      </c>
      <c r="G444" s="64">
        <f t="shared" si="53"/>
      </c>
      <c r="H444" s="65">
        <f t="shared" si="54"/>
      </c>
      <c r="K444" s="10">
        <f t="shared" si="51"/>
      </c>
    </row>
    <row r="445" spans="1:11" ht="12.75">
      <c r="A445" s="5">
        <v>420</v>
      </c>
      <c r="C445" s="62">
        <f t="shared" si="52"/>
      </c>
      <c r="D445" s="63">
        <f t="shared" si="48"/>
      </c>
      <c r="E445" s="64">
        <f t="shared" si="49"/>
      </c>
      <c r="F445" s="66">
        <f t="shared" si="50"/>
      </c>
      <c r="G445" s="64">
        <f t="shared" si="53"/>
      </c>
      <c r="H445" s="65">
        <f t="shared" si="54"/>
      </c>
      <c r="K445" s="10">
        <f t="shared" si="51"/>
      </c>
    </row>
    <row r="446" spans="1:11" ht="12.75">
      <c r="A446" s="5">
        <v>421</v>
      </c>
      <c r="C446" s="62">
        <f t="shared" si="52"/>
      </c>
      <c r="D446" s="63">
        <f t="shared" si="48"/>
      </c>
      <c r="E446" s="64">
        <f t="shared" si="49"/>
      </c>
      <c r="F446" s="66">
        <f t="shared" si="50"/>
      </c>
      <c r="G446" s="64">
        <f t="shared" si="53"/>
      </c>
      <c r="H446" s="65">
        <f t="shared" si="54"/>
      </c>
      <c r="K446" s="10">
        <f t="shared" si="51"/>
      </c>
    </row>
    <row r="447" spans="1:11" ht="12.75">
      <c r="A447" s="5">
        <v>422</v>
      </c>
      <c r="C447" s="62">
        <f t="shared" si="52"/>
      </c>
      <c r="D447" s="63">
        <f t="shared" si="48"/>
      </c>
      <c r="E447" s="64">
        <f t="shared" si="49"/>
      </c>
      <c r="F447" s="66">
        <f t="shared" si="50"/>
      </c>
      <c r="G447" s="64">
        <f t="shared" si="53"/>
      </c>
      <c r="H447" s="65">
        <f t="shared" si="54"/>
      </c>
      <c r="K447" s="10">
        <f t="shared" si="51"/>
      </c>
    </row>
    <row r="448" spans="1:11" ht="12.75">
      <c r="A448" s="5">
        <v>423</v>
      </c>
      <c r="C448" s="62">
        <f t="shared" si="52"/>
      </c>
      <c r="D448" s="63">
        <f t="shared" si="48"/>
      </c>
      <c r="E448" s="64">
        <f t="shared" si="49"/>
      </c>
      <c r="F448" s="66">
        <f t="shared" si="50"/>
      </c>
      <c r="G448" s="64">
        <f t="shared" si="53"/>
      </c>
      <c r="H448" s="65">
        <f t="shared" si="54"/>
      </c>
      <c r="K448" s="10">
        <f t="shared" si="51"/>
      </c>
    </row>
    <row r="449" spans="1:11" ht="12.75">
      <c r="A449" s="5">
        <v>424</v>
      </c>
      <c r="C449" s="62">
        <f t="shared" si="52"/>
      </c>
      <c r="D449" s="63">
        <f t="shared" si="48"/>
      </c>
      <c r="E449" s="64">
        <f t="shared" si="49"/>
      </c>
      <c r="F449" s="66">
        <f t="shared" si="50"/>
      </c>
      <c r="G449" s="64">
        <f t="shared" si="53"/>
      </c>
      <c r="H449" s="65">
        <f t="shared" si="54"/>
      </c>
      <c r="K449" s="10">
        <f t="shared" si="51"/>
      </c>
    </row>
    <row r="450" spans="1:11" ht="12.75">
      <c r="A450" s="5">
        <v>425</v>
      </c>
      <c r="C450" s="62">
        <f t="shared" si="52"/>
      </c>
      <c r="D450" s="63">
        <f t="shared" si="48"/>
      </c>
      <c r="E450" s="64">
        <f t="shared" si="49"/>
      </c>
      <c r="F450" s="66">
        <f t="shared" si="50"/>
      </c>
      <c r="G450" s="64">
        <f t="shared" si="53"/>
      </c>
      <c r="H450" s="65">
        <f t="shared" si="54"/>
      </c>
      <c r="K450" s="10">
        <f t="shared" si="51"/>
      </c>
    </row>
    <row r="451" spans="1:11" ht="12.75">
      <c r="A451" s="5">
        <v>426</v>
      </c>
      <c r="C451" s="62">
        <f t="shared" si="52"/>
      </c>
      <c r="D451" s="63">
        <f t="shared" si="48"/>
      </c>
      <c r="E451" s="64">
        <f t="shared" si="49"/>
      </c>
      <c r="F451" s="66">
        <f t="shared" si="50"/>
      </c>
      <c r="G451" s="64">
        <f t="shared" si="53"/>
      </c>
      <c r="H451" s="65">
        <f t="shared" si="54"/>
      </c>
      <c r="K451" s="10">
        <f t="shared" si="51"/>
      </c>
    </row>
    <row r="452" spans="1:11" ht="12.75">
      <c r="A452" s="5">
        <v>427</v>
      </c>
      <c r="C452" s="62">
        <f t="shared" si="52"/>
      </c>
      <c r="D452" s="63">
        <f t="shared" si="48"/>
      </c>
      <c r="E452" s="64">
        <f t="shared" si="49"/>
      </c>
      <c r="F452" s="66">
        <f t="shared" si="50"/>
      </c>
      <c r="G452" s="64">
        <f t="shared" si="53"/>
      </c>
      <c r="H452" s="65">
        <f t="shared" si="54"/>
      </c>
      <c r="K452" s="10">
        <f t="shared" si="51"/>
      </c>
    </row>
    <row r="453" spans="1:11" ht="12.75">
      <c r="A453" s="5">
        <v>428</v>
      </c>
      <c r="C453" s="62">
        <f t="shared" si="52"/>
      </c>
      <c r="D453" s="63">
        <f t="shared" si="48"/>
      </c>
      <c r="E453" s="64">
        <f t="shared" si="49"/>
      </c>
      <c r="F453" s="66">
        <f t="shared" si="50"/>
      </c>
      <c r="G453" s="64">
        <f t="shared" si="53"/>
      </c>
      <c r="H453" s="65">
        <f t="shared" si="54"/>
      </c>
      <c r="K453" s="10">
        <f t="shared" si="51"/>
      </c>
    </row>
    <row r="454" spans="1:11" ht="12.75">
      <c r="A454" s="5">
        <v>429</v>
      </c>
      <c r="C454" s="62">
        <f t="shared" si="52"/>
      </c>
      <c r="D454" s="63">
        <f t="shared" si="48"/>
      </c>
      <c r="E454" s="64">
        <f t="shared" si="49"/>
      </c>
      <c r="F454" s="66">
        <f t="shared" si="50"/>
      </c>
      <c r="G454" s="64">
        <f t="shared" si="53"/>
      </c>
      <c r="H454" s="65">
        <f t="shared" si="54"/>
      </c>
      <c r="K454" s="10">
        <f t="shared" si="51"/>
      </c>
    </row>
    <row r="455" spans="1:11" ht="12.75">
      <c r="A455" s="5">
        <v>430</v>
      </c>
      <c r="C455" s="62">
        <f t="shared" si="52"/>
      </c>
      <c r="D455" s="63">
        <f t="shared" si="48"/>
      </c>
      <c r="E455" s="64">
        <f t="shared" si="49"/>
      </c>
      <c r="F455" s="66">
        <f t="shared" si="50"/>
      </c>
      <c r="G455" s="64">
        <f t="shared" si="53"/>
      </c>
      <c r="H455" s="65">
        <f t="shared" si="54"/>
      </c>
      <c r="K455" s="10">
        <f t="shared" si="51"/>
      </c>
    </row>
    <row r="456" spans="1:11" ht="12.75">
      <c r="A456" s="5">
        <v>431</v>
      </c>
      <c r="C456" s="62">
        <f t="shared" si="52"/>
      </c>
      <c r="D456" s="63">
        <f t="shared" si="48"/>
      </c>
      <c r="E456" s="64">
        <f t="shared" si="49"/>
      </c>
      <c r="F456" s="66">
        <f t="shared" si="50"/>
      </c>
      <c r="G456" s="64">
        <f t="shared" si="53"/>
      </c>
      <c r="H456" s="65">
        <f t="shared" si="54"/>
      </c>
      <c r="K456" s="10">
        <f t="shared" si="51"/>
      </c>
    </row>
    <row r="457" spans="1:11" ht="12.75">
      <c r="A457" s="5">
        <v>432</v>
      </c>
      <c r="C457" s="62">
        <f t="shared" si="52"/>
      </c>
      <c r="D457" s="63">
        <f t="shared" si="48"/>
      </c>
      <c r="E457" s="64">
        <f t="shared" si="49"/>
      </c>
      <c r="F457" s="66">
        <f t="shared" si="50"/>
      </c>
      <c r="G457" s="64">
        <f t="shared" si="53"/>
      </c>
      <c r="H457" s="65">
        <f t="shared" si="54"/>
      </c>
      <c r="K457" s="10">
        <f t="shared" si="51"/>
      </c>
    </row>
    <row r="458" spans="1:11" ht="12.75">
      <c r="A458" s="5">
        <v>433</v>
      </c>
      <c r="C458" s="62">
        <f t="shared" si="52"/>
      </c>
      <c r="D458" s="63">
        <f t="shared" si="48"/>
      </c>
      <c r="E458" s="64">
        <f t="shared" si="49"/>
      </c>
      <c r="F458" s="66">
        <f t="shared" si="50"/>
      </c>
      <c r="G458" s="64">
        <f t="shared" si="53"/>
      </c>
      <c r="H458" s="65">
        <f t="shared" si="54"/>
      </c>
      <c r="K458" s="10">
        <f t="shared" si="51"/>
      </c>
    </row>
    <row r="459" spans="1:11" ht="12.75">
      <c r="A459" s="5">
        <v>434</v>
      </c>
      <c r="C459" s="62">
        <f t="shared" si="52"/>
      </c>
      <c r="D459" s="63">
        <f t="shared" si="48"/>
      </c>
      <c r="E459" s="64">
        <f t="shared" si="49"/>
      </c>
      <c r="F459" s="66">
        <f t="shared" si="50"/>
      </c>
      <c r="G459" s="64">
        <f t="shared" si="53"/>
      </c>
      <c r="H459" s="65">
        <f t="shared" si="54"/>
      </c>
      <c r="K459" s="10">
        <f t="shared" si="51"/>
      </c>
    </row>
    <row r="460" spans="1:11" ht="12.75">
      <c r="A460" s="5">
        <v>435</v>
      </c>
      <c r="C460" s="62">
        <f t="shared" si="52"/>
      </c>
      <c r="D460" s="63">
        <f t="shared" si="48"/>
      </c>
      <c r="E460" s="64">
        <f t="shared" si="49"/>
      </c>
      <c r="F460" s="66">
        <f t="shared" si="50"/>
      </c>
      <c r="G460" s="64">
        <f t="shared" si="53"/>
      </c>
      <c r="H460" s="65">
        <f t="shared" si="54"/>
      </c>
      <c r="K460" s="10">
        <f t="shared" si="51"/>
      </c>
    </row>
    <row r="461" spans="1:11" ht="12.75">
      <c r="A461" s="5">
        <v>436</v>
      </c>
      <c r="C461" s="62">
        <f t="shared" si="52"/>
      </c>
      <c r="D461" s="63">
        <f t="shared" si="48"/>
      </c>
      <c r="E461" s="64">
        <f t="shared" si="49"/>
      </c>
      <c r="F461" s="66">
        <f t="shared" si="50"/>
      </c>
      <c r="G461" s="64">
        <f t="shared" si="53"/>
      </c>
      <c r="H461" s="65">
        <f t="shared" si="54"/>
      </c>
      <c r="K461" s="10">
        <f t="shared" si="51"/>
      </c>
    </row>
    <row r="462" spans="1:11" ht="12.75">
      <c r="A462" s="5">
        <v>437</v>
      </c>
      <c r="C462" s="62">
        <f t="shared" si="52"/>
      </c>
      <c r="D462" s="63">
        <f t="shared" si="48"/>
      </c>
      <c r="E462" s="64">
        <f t="shared" si="49"/>
      </c>
      <c r="F462" s="66">
        <f t="shared" si="50"/>
      </c>
      <c r="G462" s="64">
        <f t="shared" si="53"/>
      </c>
      <c r="H462" s="65">
        <f t="shared" si="54"/>
      </c>
      <c r="K462" s="10">
        <f t="shared" si="51"/>
      </c>
    </row>
    <row r="463" spans="1:11" ht="12.75">
      <c r="A463" s="5">
        <v>438</v>
      </c>
      <c r="C463" s="62">
        <f t="shared" si="52"/>
      </c>
      <c r="D463" s="63">
        <f t="shared" si="48"/>
      </c>
      <c r="E463" s="64">
        <f t="shared" si="49"/>
      </c>
      <c r="F463" s="66">
        <f t="shared" si="50"/>
      </c>
      <c r="G463" s="64">
        <f t="shared" si="53"/>
      </c>
      <c r="H463" s="65">
        <f t="shared" si="54"/>
      </c>
      <c r="K463" s="10">
        <f t="shared" si="51"/>
      </c>
    </row>
    <row r="464" spans="1:11" ht="12.75">
      <c r="A464" s="5">
        <v>439</v>
      </c>
      <c r="C464" s="62">
        <f t="shared" si="52"/>
      </c>
      <c r="D464" s="63">
        <f t="shared" si="48"/>
      </c>
      <c r="E464" s="64">
        <f t="shared" si="49"/>
      </c>
      <c r="F464" s="66">
        <f t="shared" si="50"/>
      </c>
      <c r="G464" s="64">
        <f t="shared" si="53"/>
      </c>
      <c r="H464" s="65">
        <f t="shared" si="54"/>
      </c>
      <c r="K464" s="10">
        <f t="shared" si="51"/>
      </c>
    </row>
    <row r="465" spans="1:11" ht="12.75">
      <c r="A465" s="5">
        <v>440</v>
      </c>
      <c r="C465" s="62">
        <f t="shared" si="52"/>
      </c>
      <c r="D465" s="63">
        <f t="shared" si="48"/>
      </c>
      <c r="E465" s="64">
        <f t="shared" si="49"/>
      </c>
      <c r="F465" s="66">
        <f t="shared" si="50"/>
      </c>
      <c r="G465" s="64">
        <f t="shared" si="53"/>
      </c>
      <c r="H465" s="65">
        <f t="shared" si="54"/>
      </c>
      <c r="K465" s="10">
        <f t="shared" si="51"/>
      </c>
    </row>
    <row r="466" spans="1:11" ht="12.75">
      <c r="A466" s="5">
        <v>441</v>
      </c>
      <c r="C466" s="62">
        <f t="shared" si="52"/>
      </c>
      <c r="D466" s="63">
        <f t="shared" si="48"/>
      </c>
      <c r="E466" s="64">
        <f t="shared" si="49"/>
      </c>
      <c r="F466" s="66">
        <f t="shared" si="50"/>
      </c>
      <c r="G466" s="64">
        <f t="shared" si="53"/>
      </c>
      <c r="H466" s="65">
        <f t="shared" si="54"/>
      </c>
      <c r="K466" s="10">
        <f t="shared" si="51"/>
      </c>
    </row>
    <row r="467" spans="1:11" ht="12.75">
      <c r="A467" s="5">
        <v>442</v>
      </c>
      <c r="C467" s="62">
        <f t="shared" si="52"/>
      </c>
      <c r="D467" s="63">
        <f t="shared" si="48"/>
      </c>
      <c r="E467" s="64">
        <f t="shared" si="49"/>
      </c>
      <c r="F467" s="66">
        <f t="shared" si="50"/>
      </c>
      <c r="G467" s="64">
        <f t="shared" si="53"/>
      </c>
      <c r="H467" s="65">
        <f t="shared" si="54"/>
      </c>
      <c r="K467" s="10">
        <f t="shared" si="51"/>
      </c>
    </row>
    <row r="468" spans="1:11" ht="12.75">
      <c r="A468" s="5">
        <v>443</v>
      </c>
      <c r="C468" s="62">
        <f t="shared" si="52"/>
      </c>
      <c r="D468" s="63">
        <f t="shared" si="48"/>
      </c>
      <c r="E468" s="64">
        <f t="shared" si="49"/>
      </c>
      <c r="F468" s="66">
        <f t="shared" si="50"/>
      </c>
      <c r="G468" s="64">
        <f t="shared" si="53"/>
      </c>
      <c r="H468" s="65">
        <f t="shared" si="54"/>
      </c>
      <c r="K468" s="10">
        <f t="shared" si="51"/>
      </c>
    </row>
    <row r="469" spans="1:11" ht="12.75">
      <c r="A469" s="5">
        <v>444</v>
      </c>
      <c r="C469" s="62">
        <f t="shared" si="52"/>
      </c>
      <c r="D469" s="63">
        <f t="shared" si="48"/>
      </c>
      <c r="E469" s="64">
        <f t="shared" si="49"/>
      </c>
      <c r="F469" s="66">
        <f t="shared" si="50"/>
      </c>
      <c r="G469" s="64">
        <f t="shared" si="53"/>
      </c>
      <c r="H469" s="65">
        <f t="shared" si="54"/>
      </c>
      <c r="K469" s="10">
        <f t="shared" si="51"/>
      </c>
    </row>
    <row r="470" spans="1:11" ht="12.75">
      <c r="A470" s="5">
        <v>445</v>
      </c>
      <c r="C470" s="62">
        <f t="shared" si="52"/>
      </c>
      <c r="D470" s="63">
        <f t="shared" si="48"/>
      </c>
      <c r="E470" s="64">
        <f t="shared" si="49"/>
      </c>
      <c r="F470" s="66">
        <f t="shared" si="50"/>
      </c>
      <c r="G470" s="64">
        <f t="shared" si="53"/>
      </c>
      <c r="H470" s="65">
        <f t="shared" si="54"/>
      </c>
      <c r="K470" s="10">
        <f t="shared" si="51"/>
      </c>
    </row>
    <row r="471" spans="1:11" ht="12.75">
      <c r="A471" s="5">
        <v>446</v>
      </c>
      <c r="C471" s="62">
        <f t="shared" si="52"/>
      </c>
      <c r="D471" s="63">
        <f t="shared" si="48"/>
      </c>
      <c r="E471" s="64">
        <f t="shared" si="49"/>
      </c>
      <c r="F471" s="66">
        <f t="shared" si="50"/>
      </c>
      <c r="G471" s="64">
        <f t="shared" si="53"/>
      </c>
      <c r="H471" s="65">
        <f t="shared" si="54"/>
      </c>
      <c r="K471" s="10">
        <f t="shared" si="51"/>
      </c>
    </row>
    <row r="472" spans="1:11" ht="12.75">
      <c r="A472" s="5">
        <v>447</v>
      </c>
      <c r="C472" s="62">
        <f t="shared" si="52"/>
      </c>
      <c r="D472" s="63">
        <f t="shared" si="48"/>
      </c>
      <c r="E472" s="64">
        <f t="shared" si="49"/>
      </c>
      <c r="F472" s="66">
        <f t="shared" si="50"/>
      </c>
      <c r="G472" s="64">
        <f t="shared" si="53"/>
      </c>
      <c r="H472" s="65">
        <f t="shared" si="54"/>
      </c>
      <c r="K472" s="10">
        <f t="shared" si="51"/>
      </c>
    </row>
    <row r="473" spans="1:11" ht="12.75">
      <c r="A473" s="5">
        <v>448</v>
      </c>
      <c r="C473" s="62">
        <f t="shared" si="52"/>
      </c>
      <c r="D473" s="63">
        <f t="shared" si="48"/>
      </c>
      <c r="E473" s="64">
        <f t="shared" si="49"/>
      </c>
      <c r="F473" s="66">
        <f t="shared" si="50"/>
      </c>
      <c r="G473" s="64">
        <f t="shared" si="53"/>
      </c>
      <c r="H473" s="65">
        <f t="shared" si="54"/>
      </c>
      <c r="K473" s="10">
        <f t="shared" si="51"/>
      </c>
    </row>
    <row r="474" spans="1:11" ht="12.75">
      <c r="A474" s="5">
        <v>449</v>
      </c>
      <c r="C474" s="62">
        <f t="shared" si="52"/>
      </c>
      <c r="D474" s="63">
        <f aca="true" t="shared" si="55" ref="D474:D506">IF(C474&lt;&gt;"",IF(E$17=1,(H$25*E$13/E$15)/(1-(1+(E$13/E$15))^(-E$11*E$15)),IF(OR(E$17=2,E$17=3),E474+F474,"")),"")</f>
      </c>
      <c r="E474" s="64">
        <f aca="true" t="shared" si="56" ref="E474:E506">IF(C474&lt;&gt;"",H473*E$13/E$15,"")</f>
      </c>
      <c r="F474" s="66">
        <f aca="true" t="shared" si="57" ref="F474:F506">IF(C474&lt;&gt;"",IF(E$17=1,D474-E474,IF(E$17=2,H$25/(E$11*E$15),IF(E$17=3,IF(E$11*E$15=C474,H$25,0),""))),"")</f>
      </c>
      <c r="G474" s="64">
        <f t="shared" si="53"/>
      </c>
      <c r="H474" s="65">
        <f t="shared" si="54"/>
      </c>
      <c r="K474" s="10">
        <f aca="true" t="shared" si="58" ref="K474:K507">+D474</f>
      </c>
    </row>
    <row r="475" spans="1:11" ht="12.75">
      <c r="A475" s="5">
        <v>450</v>
      </c>
      <c r="C475" s="62">
        <f t="shared" si="52"/>
      </c>
      <c r="D475" s="63">
        <f t="shared" si="55"/>
      </c>
      <c r="E475" s="64">
        <f t="shared" si="56"/>
      </c>
      <c r="F475" s="66">
        <f t="shared" si="57"/>
      </c>
      <c r="G475" s="64">
        <f t="shared" si="53"/>
      </c>
      <c r="H475" s="65">
        <f t="shared" si="54"/>
      </c>
      <c r="K475" s="10">
        <f t="shared" si="58"/>
      </c>
    </row>
    <row r="476" spans="1:11" ht="12.75">
      <c r="A476" s="5">
        <v>451</v>
      </c>
      <c r="C476" s="62">
        <f t="shared" si="52"/>
      </c>
      <c r="D476" s="63">
        <f t="shared" si="55"/>
      </c>
      <c r="E476" s="64">
        <f t="shared" si="56"/>
      </c>
      <c r="F476" s="66">
        <f t="shared" si="57"/>
      </c>
      <c r="G476" s="64">
        <f t="shared" si="53"/>
      </c>
      <c r="H476" s="65">
        <f t="shared" si="54"/>
      </c>
      <c r="K476" s="10">
        <f t="shared" si="58"/>
      </c>
    </row>
    <row r="477" spans="1:11" ht="12.75">
      <c r="A477" s="5">
        <v>452</v>
      </c>
      <c r="C477" s="62">
        <f t="shared" si="52"/>
      </c>
      <c r="D477" s="63">
        <f t="shared" si="55"/>
      </c>
      <c r="E477" s="64">
        <f t="shared" si="56"/>
      </c>
      <c r="F477" s="66">
        <f t="shared" si="57"/>
      </c>
      <c r="G477" s="64">
        <f t="shared" si="53"/>
      </c>
      <c r="H477" s="65">
        <f t="shared" si="54"/>
      </c>
      <c r="K477" s="10">
        <f t="shared" si="58"/>
      </c>
    </row>
    <row r="478" spans="1:11" ht="12.75">
      <c r="A478" s="5">
        <v>453</v>
      </c>
      <c r="C478" s="62">
        <f t="shared" si="52"/>
      </c>
      <c r="D478" s="63">
        <f t="shared" si="55"/>
      </c>
      <c r="E478" s="64">
        <f t="shared" si="56"/>
      </c>
      <c r="F478" s="66">
        <f t="shared" si="57"/>
      </c>
      <c r="G478" s="64">
        <f t="shared" si="53"/>
      </c>
      <c r="H478" s="65">
        <f t="shared" si="54"/>
      </c>
      <c r="K478" s="10">
        <f t="shared" si="58"/>
      </c>
    </row>
    <row r="479" spans="1:11" ht="12.75">
      <c r="A479" s="5">
        <v>454</v>
      </c>
      <c r="C479" s="62">
        <f t="shared" si="52"/>
      </c>
      <c r="D479" s="63">
        <f t="shared" si="55"/>
      </c>
      <c r="E479" s="64">
        <f t="shared" si="56"/>
      </c>
      <c r="F479" s="66">
        <f t="shared" si="57"/>
      </c>
      <c r="G479" s="64">
        <f t="shared" si="53"/>
      </c>
      <c r="H479" s="65">
        <f t="shared" si="54"/>
      </c>
      <c r="K479" s="10">
        <f t="shared" si="58"/>
      </c>
    </row>
    <row r="480" spans="1:11" ht="12.75">
      <c r="A480" s="5">
        <v>455</v>
      </c>
      <c r="C480" s="62">
        <f t="shared" si="52"/>
      </c>
      <c r="D480" s="63">
        <f t="shared" si="55"/>
      </c>
      <c r="E480" s="64">
        <f t="shared" si="56"/>
      </c>
      <c r="F480" s="66">
        <f t="shared" si="57"/>
      </c>
      <c r="G480" s="64">
        <f t="shared" si="53"/>
      </c>
      <c r="H480" s="65">
        <f t="shared" si="54"/>
      </c>
      <c r="K480" s="10">
        <f t="shared" si="58"/>
      </c>
    </row>
    <row r="481" spans="1:11" ht="12.75">
      <c r="A481" s="5">
        <v>456</v>
      </c>
      <c r="C481" s="62">
        <f t="shared" si="52"/>
      </c>
      <c r="D481" s="63">
        <f t="shared" si="55"/>
      </c>
      <c r="E481" s="64">
        <f t="shared" si="56"/>
      </c>
      <c r="F481" s="66">
        <f t="shared" si="57"/>
      </c>
      <c r="G481" s="64">
        <f t="shared" si="53"/>
      </c>
      <c r="H481" s="65">
        <f t="shared" si="54"/>
      </c>
      <c r="K481" s="10">
        <f t="shared" si="58"/>
      </c>
    </row>
    <row r="482" spans="1:11" ht="12.75">
      <c r="A482" s="5">
        <v>457</v>
      </c>
      <c r="C482" s="62">
        <f t="shared" si="52"/>
      </c>
      <c r="D482" s="63">
        <f t="shared" si="55"/>
      </c>
      <c r="E482" s="64">
        <f t="shared" si="56"/>
      </c>
      <c r="F482" s="66">
        <f t="shared" si="57"/>
      </c>
      <c r="G482" s="64">
        <f t="shared" si="53"/>
      </c>
      <c r="H482" s="65">
        <f t="shared" si="54"/>
      </c>
      <c r="K482" s="10">
        <f t="shared" si="58"/>
      </c>
    </row>
    <row r="483" spans="1:11" ht="12.75">
      <c r="A483" s="5">
        <v>458</v>
      </c>
      <c r="C483" s="62">
        <f t="shared" si="52"/>
      </c>
      <c r="D483" s="63">
        <f t="shared" si="55"/>
      </c>
      <c r="E483" s="64">
        <f t="shared" si="56"/>
      </c>
      <c r="F483" s="66">
        <f t="shared" si="57"/>
      </c>
      <c r="G483" s="64">
        <f t="shared" si="53"/>
      </c>
      <c r="H483" s="65">
        <f t="shared" si="54"/>
      </c>
      <c r="K483" s="10">
        <f t="shared" si="58"/>
      </c>
    </row>
    <row r="484" spans="1:11" ht="12.75">
      <c r="A484" s="5">
        <v>459</v>
      </c>
      <c r="C484" s="62">
        <f t="shared" si="52"/>
      </c>
      <c r="D484" s="63">
        <f t="shared" si="55"/>
      </c>
      <c r="E484" s="64">
        <f t="shared" si="56"/>
      </c>
      <c r="F484" s="66">
        <f t="shared" si="57"/>
      </c>
      <c r="G484" s="64">
        <f t="shared" si="53"/>
      </c>
      <c r="H484" s="65">
        <f t="shared" si="54"/>
      </c>
      <c r="K484" s="10">
        <f t="shared" si="58"/>
      </c>
    </row>
    <row r="485" spans="1:11" ht="12.75">
      <c r="A485" s="5">
        <v>460</v>
      </c>
      <c r="C485" s="62">
        <f t="shared" si="52"/>
      </c>
      <c r="D485" s="63">
        <f t="shared" si="55"/>
      </c>
      <c r="E485" s="64">
        <f t="shared" si="56"/>
      </c>
      <c r="F485" s="66">
        <f t="shared" si="57"/>
      </c>
      <c r="G485" s="64">
        <f t="shared" si="53"/>
      </c>
      <c r="H485" s="65">
        <f t="shared" si="54"/>
      </c>
      <c r="K485" s="10">
        <f t="shared" si="58"/>
      </c>
    </row>
    <row r="486" spans="1:11" ht="12.75">
      <c r="A486" s="5">
        <v>461</v>
      </c>
      <c r="C486" s="62">
        <f t="shared" si="52"/>
      </c>
      <c r="D486" s="63">
        <f t="shared" si="55"/>
      </c>
      <c r="E486" s="64">
        <f t="shared" si="56"/>
      </c>
      <c r="F486" s="66">
        <f t="shared" si="57"/>
      </c>
      <c r="G486" s="64">
        <f t="shared" si="53"/>
      </c>
      <c r="H486" s="65">
        <f t="shared" si="54"/>
      </c>
      <c r="K486" s="10">
        <f t="shared" si="58"/>
      </c>
    </row>
    <row r="487" spans="1:11" ht="12.75">
      <c r="A487" s="5">
        <v>462</v>
      </c>
      <c r="C487" s="62">
        <f t="shared" si="52"/>
      </c>
      <c r="D487" s="63">
        <f t="shared" si="55"/>
      </c>
      <c r="E487" s="64">
        <f t="shared" si="56"/>
      </c>
      <c r="F487" s="66">
        <f t="shared" si="57"/>
      </c>
      <c r="G487" s="64">
        <f t="shared" si="53"/>
      </c>
      <c r="H487" s="65">
        <f t="shared" si="54"/>
      </c>
      <c r="K487" s="10">
        <f t="shared" si="58"/>
      </c>
    </row>
    <row r="488" spans="1:11" ht="12.75">
      <c r="A488" s="5">
        <v>463</v>
      </c>
      <c r="C488" s="62">
        <f t="shared" si="52"/>
      </c>
      <c r="D488" s="63">
        <f t="shared" si="55"/>
      </c>
      <c r="E488" s="64">
        <f t="shared" si="56"/>
      </c>
      <c r="F488" s="66">
        <f t="shared" si="57"/>
      </c>
      <c r="G488" s="64">
        <f t="shared" si="53"/>
      </c>
      <c r="H488" s="65">
        <f t="shared" si="54"/>
      </c>
      <c r="K488" s="10">
        <f t="shared" si="58"/>
      </c>
    </row>
    <row r="489" spans="1:11" ht="12.75">
      <c r="A489" s="5">
        <v>464</v>
      </c>
      <c r="C489" s="62">
        <f t="shared" si="52"/>
      </c>
      <c r="D489" s="63">
        <f t="shared" si="55"/>
      </c>
      <c r="E489" s="64">
        <f t="shared" si="56"/>
      </c>
      <c r="F489" s="66">
        <f t="shared" si="57"/>
      </c>
      <c r="G489" s="64">
        <f t="shared" si="53"/>
      </c>
      <c r="H489" s="65">
        <f t="shared" si="54"/>
      </c>
      <c r="K489" s="10">
        <f t="shared" si="58"/>
      </c>
    </row>
    <row r="490" spans="1:11" ht="12.75">
      <c r="A490" s="5">
        <v>465</v>
      </c>
      <c r="C490" s="62">
        <f t="shared" si="52"/>
      </c>
      <c r="D490" s="63">
        <f t="shared" si="55"/>
      </c>
      <c r="E490" s="64">
        <f t="shared" si="56"/>
      </c>
      <c r="F490" s="66">
        <f t="shared" si="57"/>
      </c>
      <c r="G490" s="64">
        <f t="shared" si="53"/>
      </c>
      <c r="H490" s="65">
        <f t="shared" si="54"/>
      </c>
      <c r="K490" s="10">
        <f t="shared" si="58"/>
      </c>
    </row>
    <row r="491" spans="1:11" ht="12.75">
      <c r="A491" s="5">
        <v>466</v>
      </c>
      <c r="C491" s="62">
        <f t="shared" si="52"/>
      </c>
      <c r="D491" s="63">
        <f t="shared" si="55"/>
      </c>
      <c r="E491" s="64">
        <f t="shared" si="56"/>
      </c>
      <c r="F491" s="66">
        <f t="shared" si="57"/>
      </c>
      <c r="G491" s="64">
        <f t="shared" si="53"/>
      </c>
      <c r="H491" s="65">
        <f t="shared" si="54"/>
      </c>
      <c r="K491" s="10">
        <f t="shared" si="58"/>
      </c>
    </row>
    <row r="492" spans="1:11" ht="12.75">
      <c r="A492" s="5">
        <v>467</v>
      </c>
      <c r="C492" s="62">
        <f t="shared" si="52"/>
      </c>
      <c r="D492" s="63">
        <f t="shared" si="55"/>
      </c>
      <c r="E492" s="64">
        <f t="shared" si="56"/>
      </c>
      <c r="F492" s="66">
        <f t="shared" si="57"/>
      </c>
      <c r="G492" s="64">
        <f t="shared" si="53"/>
      </c>
      <c r="H492" s="65">
        <f t="shared" si="54"/>
      </c>
      <c r="K492" s="10">
        <f t="shared" si="58"/>
      </c>
    </row>
    <row r="493" spans="1:11" ht="12.75">
      <c r="A493" s="5">
        <v>468</v>
      </c>
      <c r="C493" s="62">
        <f t="shared" si="52"/>
      </c>
      <c r="D493" s="63">
        <f t="shared" si="55"/>
      </c>
      <c r="E493" s="64">
        <f t="shared" si="56"/>
      </c>
      <c r="F493" s="66">
        <f t="shared" si="57"/>
      </c>
      <c r="G493" s="64">
        <f t="shared" si="53"/>
      </c>
      <c r="H493" s="65">
        <f t="shared" si="54"/>
      </c>
      <c r="K493" s="10">
        <f t="shared" si="58"/>
      </c>
    </row>
    <row r="494" spans="1:11" ht="12.75">
      <c r="A494" s="5">
        <v>469</v>
      </c>
      <c r="C494" s="62">
        <f t="shared" si="52"/>
      </c>
      <c r="D494" s="63">
        <f t="shared" si="55"/>
      </c>
      <c r="E494" s="64">
        <f t="shared" si="56"/>
      </c>
      <c r="F494" s="66">
        <f t="shared" si="57"/>
      </c>
      <c r="G494" s="64">
        <f t="shared" si="53"/>
      </c>
      <c r="H494" s="65">
        <f t="shared" si="54"/>
      </c>
      <c r="K494" s="10">
        <f t="shared" si="58"/>
      </c>
    </row>
    <row r="495" spans="1:11" ht="12.75">
      <c r="A495" s="5">
        <v>470</v>
      </c>
      <c r="C495" s="62">
        <f t="shared" si="52"/>
      </c>
      <c r="D495" s="63">
        <f t="shared" si="55"/>
      </c>
      <c r="E495" s="64">
        <f t="shared" si="56"/>
      </c>
      <c r="F495" s="66">
        <f t="shared" si="57"/>
      </c>
      <c r="G495" s="64">
        <f t="shared" si="53"/>
      </c>
      <c r="H495" s="65">
        <f t="shared" si="54"/>
      </c>
      <c r="K495" s="10">
        <f t="shared" si="58"/>
      </c>
    </row>
    <row r="496" spans="1:11" ht="12.75">
      <c r="A496" s="5">
        <v>471</v>
      </c>
      <c r="C496" s="62">
        <f t="shared" si="52"/>
      </c>
      <c r="D496" s="63">
        <f t="shared" si="55"/>
      </c>
      <c r="E496" s="64">
        <f t="shared" si="56"/>
      </c>
      <c r="F496" s="66">
        <f t="shared" si="57"/>
      </c>
      <c r="G496" s="64">
        <f t="shared" si="53"/>
      </c>
      <c r="H496" s="65">
        <f t="shared" si="54"/>
      </c>
      <c r="K496" s="10">
        <f t="shared" si="58"/>
      </c>
    </row>
    <row r="497" spans="1:11" ht="12.75">
      <c r="A497" s="5">
        <v>472</v>
      </c>
      <c r="C497" s="62">
        <f t="shared" si="52"/>
      </c>
      <c r="D497" s="63">
        <f t="shared" si="55"/>
      </c>
      <c r="E497" s="64">
        <f t="shared" si="56"/>
      </c>
      <c r="F497" s="66">
        <f t="shared" si="57"/>
      </c>
      <c r="G497" s="64">
        <f t="shared" si="53"/>
      </c>
      <c r="H497" s="65">
        <f t="shared" si="54"/>
      </c>
      <c r="K497" s="10">
        <f t="shared" si="58"/>
      </c>
    </row>
    <row r="498" spans="1:11" ht="12.75">
      <c r="A498" s="5">
        <v>473</v>
      </c>
      <c r="C498" s="62">
        <f t="shared" si="52"/>
      </c>
      <c r="D498" s="63">
        <f t="shared" si="55"/>
      </c>
      <c r="E498" s="64">
        <f t="shared" si="56"/>
      </c>
      <c r="F498" s="66">
        <f t="shared" si="57"/>
      </c>
      <c r="G498" s="64">
        <f t="shared" si="53"/>
      </c>
      <c r="H498" s="65">
        <f t="shared" si="54"/>
      </c>
      <c r="K498" s="10">
        <f t="shared" si="58"/>
      </c>
    </row>
    <row r="499" spans="1:11" ht="12.75">
      <c r="A499" s="5">
        <v>474</v>
      </c>
      <c r="C499" s="62">
        <f t="shared" si="52"/>
      </c>
      <c r="D499" s="63">
        <f t="shared" si="55"/>
      </c>
      <c r="E499" s="64">
        <f t="shared" si="56"/>
      </c>
      <c r="F499" s="66">
        <f t="shared" si="57"/>
      </c>
      <c r="G499" s="64">
        <f t="shared" si="53"/>
      </c>
      <c r="H499" s="65">
        <f t="shared" si="54"/>
      </c>
      <c r="K499" s="10">
        <f t="shared" si="58"/>
      </c>
    </row>
    <row r="500" spans="1:11" ht="12.75">
      <c r="A500" s="5">
        <v>475</v>
      </c>
      <c r="C500" s="62">
        <f t="shared" si="52"/>
      </c>
      <c r="D500" s="63">
        <f t="shared" si="55"/>
      </c>
      <c r="E500" s="64">
        <f t="shared" si="56"/>
      </c>
      <c r="F500" s="66">
        <f t="shared" si="57"/>
      </c>
      <c r="G500" s="64">
        <f t="shared" si="53"/>
      </c>
      <c r="H500" s="65">
        <f t="shared" si="54"/>
      </c>
      <c r="K500" s="10">
        <f t="shared" si="58"/>
      </c>
    </row>
    <row r="501" spans="1:11" ht="12.75">
      <c r="A501" s="5">
        <v>476</v>
      </c>
      <c r="C501" s="62">
        <f aca="true" t="shared" si="59" ref="C501:C506">IF(E$11*E$15&lt;A501,"",A501)</f>
      </c>
      <c r="D501" s="63">
        <f t="shared" si="55"/>
      </c>
      <c r="E501" s="64">
        <f t="shared" si="56"/>
      </c>
      <c r="F501" s="66">
        <f t="shared" si="57"/>
      </c>
      <c r="G501" s="64">
        <f aca="true" t="shared" si="60" ref="G501:G506">IF(C501&lt;&gt;"",G500+F501,"")</f>
      </c>
      <c r="H501" s="65">
        <f aca="true" t="shared" si="61" ref="H501:H506">IF(C501&lt;&gt;"",H500-F501,"")</f>
      </c>
      <c r="K501" s="10">
        <f t="shared" si="58"/>
      </c>
    </row>
    <row r="502" spans="1:11" ht="12.75">
      <c r="A502" s="5">
        <v>477</v>
      </c>
      <c r="C502" s="62">
        <f t="shared" si="59"/>
      </c>
      <c r="D502" s="63">
        <f t="shared" si="55"/>
      </c>
      <c r="E502" s="64">
        <f t="shared" si="56"/>
      </c>
      <c r="F502" s="66">
        <f t="shared" si="57"/>
      </c>
      <c r="G502" s="64">
        <f t="shared" si="60"/>
      </c>
      <c r="H502" s="65">
        <f t="shared" si="61"/>
      </c>
      <c r="K502" s="10">
        <f t="shared" si="58"/>
      </c>
    </row>
    <row r="503" spans="1:11" ht="12.75">
      <c r="A503" s="5">
        <v>478</v>
      </c>
      <c r="C503" s="62">
        <f t="shared" si="59"/>
      </c>
      <c r="D503" s="63">
        <f t="shared" si="55"/>
      </c>
      <c r="E503" s="64">
        <f t="shared" si="56"/>
      </c>
      <c r="F503" s="66">
        <f t="shared" si="57"/>
      </c>
      <c r="G503" s="64">
        <f t="shared" si="60"/>
      </c>
      <c r="H503" s="65">
        <f t="shared" si="61"/>
      </c>
      <c r="K503" s="10">
        <f t="shared" si="58"/>
      </c>
    </row>
    <row r="504" spans="1:11" ht="12.75">
      <c r="A504" s="5">
        <v>479</v>
      </c>
      <c r="C504" s="62">
        <f t="shared" si="59"/>
      </c>
      <c r="D504" s="63">
        <f t="shared" si="55"/>
      </c>
      <c r="E504" s="64">
        <f t="shared" si="56"/>
      </c>
      <c r="F504" s="66">
        <f t="shared" si="57"/>
      </c>
      <c r="G504" s="64">
        <f t="shared" si="60"/>
      </c>
      <c r="H504" s="65">
        <f t="shared" si="61"/>
      </c>
      <c r="K504" s="10">
        <f t="shared" si="58"/>
      </c>
    </row>
    <row r="505" spans="1:11" ht="12.75">
      <c r="A505" s="5">
        <v>480</v>
      </c>
      <c r="C505" s="67">
        <f t="shared" si="59"/>
      </c>
      <c r="D505" s="68">
        <f t="shared" si="55"/>
      </c>
      <c r="E505" s="69">
        <f t="shared" si="56"/>
      </c>
      <c r="F505" s="70">
        <f t="shared" si="57"/>
      </c>
      <c r="G505" s="69">
        <f t="shared" si="60"/>
      </c>
      <c r="H505" s="71">
        <f t="shared" si="61"/>
      </c>
      <c r="K505" s="10">
        <f t="shared" si="58"/>
      </c>
    </row>
    <row r="506" spans="1:11" ht="12.75">
      <c r="A506" s="5">
        <v>481</v>
      </c>
      <c r="C506" s="21">
        <f t="shared" si="59"/>
      </c>
      <c r="D506" s="22">
        <f t="shared" si="55"/>
      </c>
      <c r="E506" s="10">
        <f t="shared" si="56"/>
      </c>
      <c r="F506" s="23">
        <f t="shared" si="57"/>
      </c>
      <c r="G506" s="10">
        <f t="shared" si="60"/>
      </c>
      <c r="H506" s="10">
        <f t="shared" si="61"/>
      </c>
      <c r="K506" s="10">
        <f t="shared" si="58"/>
      </c>
    </row>
    <row r="507" ht="12.75">
      <c r="K507" s="10">
        <f t="shared" si="58"/>
        <v>0</v>
      </c>
    </row>
  </sheetData>
  <sheetProtection sheet="1" objects="1" scenarios="1"/>
  <mergeCells count="2">
    <mergeCell ref="G5:H5"/>
    <mergeCell ref="D3:G3"/>
  </mergeCells>
  <dataValidations count="4">
    <dataValidation type="list" allowBlank="1" showInputMessage="1" showErrorMessage="1" promptTitle="METODOS DE AMORTIZACION" prompt="1 - Francés&#10;2 - Cuotas constantes&#10;3 - Americano" errorTitle="INTRODUCIR" error="1 - Francés&#10;2- Cuotas constantes&#10;3- Americano" sqref="E17">
      <formula1>$M$1:$M$3</formula1>
    </dataValidation>
    <dataValidation type="list" allowBlank="1" showInputMessage="1" showErrorMessage="1" promptTitle="PERIODO DE PAGO" prompt="1    - anual  &#10;2    - semestral&#10;3    - cuatrimestral&#10;4    - trimestral&#10;12  - mensual" errorTitle="periodo de pago" error="1    - anual  &#10;2    - semestral&#10;3    - cuatrimestral&#10;4    - trimestral&#10;12  - mensual" sqref="E15:E16">
      <formula1>$L$1:$L$5</formula1>
    </dataValidation>
    <dataValidation allowBlank="1" showInputMessage="1" errorTitle="INTRODUCIR" error="Número de años desde 1 hasta 40" sqref="E11:E12"/>
    <dataValidation type="decimal" allowBlank="1" showInputMessage="1" showErrorMessage="1" errorTitle="NUMERO DE AÑOS" error="DESDE 1 HASTA 40 INCLUSIVE" sqref="E7:E8">
      <formula1>1</formula1>
      <formula2>40</formula2>
    </dataValidation>
  </dataValidations>
  <hyperlinks>
    <hyperlink ref="G22" r:id="rId1" display="www.economia-excel.com"/>
  </hyperlinks>
  <printOptions gridLines="1"/>
  <pageMargins left="0.3937007874015748" right="0.3937007874015748" top="0.5905511811023623" bottom="0.5905511811023623" header="0" footer="0"/>
  <pageSetup horizontalDpi="1200" verticalDpi="1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G27"/>
  <sheetViews>
    <sheetView showRowColHeaders="0" zoomScalePageLayoutView="0" workbookViewId="0" topLeftCell="A1">
      <selection activeCell="J14" sqref="J14"/>
    </sheetView>
  </sheetViews>
  <sheetFormatPr defaultColWidth="9.140625" defaultRowHeight="12.75"/>
  <cols>
    <col min="1" max="6" width="9.140625" style="72" customWidth="1"/>
    <col min="7" max="7" width="13.7109375" style="72" customWidth="1"/>
    <col min="8" max="16384" width="9.140625" style="72" customWidth="1"/>
  </cols>
  <sheetData>
    <row r="3" spans="2:7" ht="12.75">
      <c r="B3" s="83" t="s">
        <v>18</v>
      </c>
      <c r="C3" s="83"/>
      <c r="D3" s="83"/>
      <c r="E3" s="83"/>
      <c r="F3" s="83"/>
      <c r="G3" s="83"/>
    </row>
    <row r="5" spans="2:7" ht="41.25" customHeight="1">
      <c r="B5" s="84" t="s">
        <v>19</v>
      </c>
      <c r="C5" s="84"/>
      <c r="D5" s="84"/>
      <c r="E5" s="84"/>
      <c r="F5" s="84"/>
      <c r="G5" s="84"/>
    </row>
    <row r="7" spans="2:7" ht="30.75" customHeight="1">
      <c r="B7" s="84" t="s">
        <v>20</v>
      </c>
      <c r="C7" s="84"/>
      <c r="D7" s="84"/>
      <c r="E7" s="84"/>
      <c r="F7" s="84"/>
      <c r="G7" s="84"/>
    </row>
    <row r="9" spans="2:7" ht="39" customHeight="1">
      <c r="B9" s="84" t="s">
        <v>21</v>
      </c>
      <c r="C9" s="84"/>
      <c r="D9" s="84"/>
      <c r="E9" s="84"/>
      <c r="F9" s="84"/>
      <c r="G9" s="84"/>
    </row>
    <row r="11" spans="2:7" ht="17.25" customHeight="1">
      <c r="B11" s="84" t="s">
        <v>22</v>
      </c>
      <c r="C11" s="84"/>
      <c r="D11" s="84"/>
      <c r="E11" s="84"/>
      <c r="F11" s="84"/>
      <c r="G11" s="84"/>
    </row>
    <row r="13" spans="2:7" ht="12.75">
      <c r="B13" s="84" t="s">
        <v>23</v>
      </c>
      <c r="C13" s="84"/>
      <c r="D13" s="84"/>
      <c r="E13" s="84"/>
      <c r="F13" s="84"/>
      <c r="G13" s="84"/>
    </row>
    <row r="15" spans="2:7" ht="12.75">
      <c r="B15" s="80" t="s">
        <v>24</v>
      </c>
      <c r="C15" s="80"/>
      <c r="D15" s="80"/>
      <c r="E15" s="80"/>
      <c r="F15" s="80"/>
      <c r="G15" s="80"/>
    </row>
    <row r="16" spans="2:7" ht="12.75">
      <c r="B16" s="81" t="s">
        <v>25</v>
      </c>
      <c r="C16" s="81"/>
      <c r="D16" s="81"/>
      <c r="E16" s="81"/>
      <c r="F16" s="81"/>
      <c r="G16" s="81"/>
    </row>
    <row r="17" spans="2:7" ht="12.75">
      <c r="B17" s="82" t="s">
        <v>26</v>
      </c>
      <c r="C17" s="82"/>
      <c r="D17" s="82"/>
      <c r="E17" s="82"/>
      <c r="F17" s="82"/>
      <c r="G17" s="82"/>
    </row>
    <row r="18" spans="2:7" ht="12.75">
      <c r="B18" s="73"/>
      <c r="C18" s="73"/>
      <c r="D18" s="73"/>
      <c r="E18" s="73"/>
      <c r="F18" s="73"/>
      <c r="G18" s="73"/>
    </row>
    <row r="19" spans="2:7" ht="12.75">
      <c r="B19" s="81" t="s">
        <v>27</v>
      </c>
      <c r="C19" s="81"/>
      <c r="D19" s="81"/>
      <c r="E19" s="81"/>
      <c r="F19" s="81"/>
      <c r="G19" s="81"/>
    </row>
    <row r="20" spans="2:7" ht="12.75">
      <c r="B20" s="82" t="s">
        <v>28</v>
      </c>
      <c r="C20" s="82"/>
      <c r="D20" s="82"/>
      <c r="E20" s="82"/>
      <c r="F20" s="82"/>
      <c r="G20" s="82"/>
    </row>
    <row r="21" spans="2:7" ht="12.75">
      <c r="B21" s="73"/>
      <c r="C21" s="73"/>
      <c r="D21" s="73"/>
      <c r="E21" s="73"/>
      <c r="F21" s="73"/>
      <c r="G21" s="73"/>
    </row>
    <row r="22" spans="2:7" ht="12.75">
      <c r="B22" s="81" t="s">
        <v>29</v>
      </c>
      <c r="C22" s="81"/>
      <c r="D22" s="81"/>
      <c r="E22" s="81"/>
      <c r="F22" s="81"/>
      <c r="G22" s="81"/>
    </row>
    <row r="23" spans="2:7" ht="12.75">
      <c r="B23" s="82" t="s">
        <v>30</v>
      </c>
      <c r="C23" s="82"/>
      <c r="D23" s="82"/>
      <c r="E23" s="82"/>
      <c r="F23" s="82"/>
      <c r="G23" s="82"/>
    </row>
    <row r="24" spans="2:7" ht="12.75">
      <c r="B24" s="73"/>
      <c r="C24" s="73"/>
      <c r="D24" s="73"/>
      <c r="E24" s="73"/>
      <c r="F24" s="73"/>
      <c r="G24" s="73"/>
    </row>
    <row r="25" spans="2:7" ht="12.75">
      <c r="B25" s="81" t="s">
        <v>31</v>
      </c>
      <c r="C25" s="81"/>
      <c r="D25" s="81"/>
      <c r="E25" s="81"/>
      <c r="F25" s="81"/>
      <c r="G25" s="81"/>
    </row>
    <row r="26" spans="2:7" ht="12.75">
      <c r="B26" s="82" t="s">
        <v>32</v>
      </c>
      <c r="C26" s="82"/>
      <c r="D26" s="82"/>
      <c r="E26" s="82"/>
      <c r="F26" s="82"/>
      <c r="G26" s="82"/>
    </row>
    <row r="27" spans="2:7" ht="12.75">
      <c r="B27" s="73"/>
      <c r="C27" s="73"/>
      <c r="D27" s="73"/>
      <c r="E27" s="73"/>
      <c r="F27" s="73"/>
      <c r="G27" s="73"/>
    </row>
  </sheetData>
  <sheetProtection sheet="1" objects="1" scenarios="1"/>
  <mergeCells count="15">
    <mergeCell ref="B3:G3"/>
    <mergeCell ref="B5:G5"/>
    <mergeCell ref="B7:G7"/>
    <mergeCell ref="B9:G9"/>
    <mergeCell ref="B11:G11"/>
    <mergeCell ref="B13:G13"/>
    <mergeCell ref="B15:G15"/>
    <mergeCell ref="B16:G16"/>
    <mergeCell ref="B23:G23"/>
    <mergeCell ref="B25:G25"/>
    <mergeCell ref="B26:G26"/>
    <mergeCell ref="B17:G17"/>
    <mergeCell ref="B19:G19"/>
    <mergeCell ref="B20:G20"/>
    <mergeCell ref="B22:G22"/>
  </mergeCells>
  <hyperlinks>
    <hyperlink ref="B3:G3" r:id="rId1" display="© www.economia-excel.com y economia-excel.blogspot.com"/>
    <hyperlink ref="B17" r:id="rId2" display="http://economia-excel.blogspot.com/feeds/posts/default"/>
    <hyperlink ref="B20" r:id="rId3" display="http://feedburner.google.com/fb/a/mailverify?uri=economia-excel&amp;loc=es_ES"/>
    <hyperlink ref="B23" r:id="rId4" display="http://www.facebook.com/economia.excel"/>
    <hyperlink ref="B26" r:id="rId5" display="http://twitter.com/economiaexcel"/>
  </hyperlinks>
  <printOptions/>
  <pageMargins left="0.75" right="0.75" top="1" bottom="1" header="0" footer="0"/>
  <pageSetup orientation="portrait" paperSize="9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7"/>
  <sheetViews>
    <sheetView zoomScalePageLayoutView="0" workbookViewId="0" topLeftCell="A112">
      <selection activeCell="E130" sqref="A1:E130"/>
    </sheetView>
  </sheetViews>
  <sheetFormatPr defaultColWidth="9.140625" defaultRowHeight="12.75"/>
  <cols>
    <col min="1" max="1" width="7.8515625" style="0" bestFit="1" customWidth="1"/>
    <col min="2" max="2" width="9.57421875" style="0" bestFit="1" customWidth="1"/>
    <col min="3" max="3" width="9.140625" style="0" customWidth="1"/>
    <col min="4" max="4" width="10.28125" style="0" bestFit="1" customWidth="1"/>
    <col min="5" max="5" width="9.57421875" style="0" bestFit="1" customWidth="1"/>
  </cols>
  <sheetData>
    <row r="1" spans="1:6" ht="12.75">
      <c r="A1" s="63"/>
      <c r="B1" s="64"/>
      <c r="C1" s="64"/>
      <c r="D1" s="64"/>
      <c r="E1" s="64"/>
      <c r="F1" s="74"/>
    </row>
    <row r="2" spans="1:6" ht="12.75">
      <c r="A2" s="63"/>
      <c r="B2" s="64"/>
      <c r="C2" s="66"/>
      <c r="D2" s="64"/>
      <c r="E2" s="64"/>
      <c r="F2" s="74"/>
    </row>
    <row r="3" spans="1:6" ht="12.75">
      <c r="A3" s="63"/>
      <c r="B3" s="64"/>
      <c r="C3" s="66"/>
      <c r="D3" s="64"/>
      <c r="E3" s="64"/>
      <c r="F3" s="74"/>
    </row>
    <row r="4" spans="1:6" ht="12.75">
      <c r="A4" s="63"/>
      <c r="B4" s="64"/>
      <c r="C4" s="66"/>
      <c r="D4" s="64"/>
      <c r="E4" s="64"/>
      <c r="F4" s="74"/>
    </row>
    <row r="5" spans="1:6" ht="12.75">
      <c r="A5" s="63"/>
      <c r="B5" s="64"/>
      <c r="C5" s="66"/>
      <c r="D5" s="64"/>
      <c r="E5" s="64"/>
      <c r="F5" s="74"/>
    </row>
    <row r="6" spans="1:6" ht="12.75">
      <c r="A6" s="63"/>
      <c r="B6" s="64"/>
      <c r="C6" s="66"/>
      <c r="D6" s="64"/>
      <c r="E6" s="64"/>
      <c r="F6" s="74"/>
    </row>
    <row r="7" spans="1:6" ht="12.75">
      <c r="A7" s="63"/>
      <c r="B7" s="64"/>
      <c r="C7" s="66"/>
      <c r="D7" s="64"/>
      <c r="E7" s="64"/>
      <c r="F7" s="74"/>
    </row>
    <row r="8" spans="1:6" ht="12.75">
      <c r="A8" s="63"/>
      <c r="B8" s="64"/>
      <c r="C8" s="66"/>
      <c r="D8" s="64"/>
      <c r="E8" s="64"/>
      <c r="F8" s="74"/>
    </row>
    <row r="9" spans="1:6" ht="12.75">
      <c r="A9" s="63"/>
      <c r="B9" s="64"/>
      <c r="C9" s="66"/>
      <c r="D9" s="64"/>
      <c r="E9" s="64"/>
      <c r="F9" s="74"/>
    </row>
    <row r="10" spans="1:6" ht="12.75">
      <c r="A10" s="63"/>
      <c r="B10" s="64"/>
      <c r="C10" s="66"/>
      <c r="D10" s="64"/>
      <c r="E10" s="64"/>
      <c r="F10" s="74"/>
    </row>
    <row r="11" spans="1:6" ht="12.75">
      <c r="A11" s="63"/>
      <c r="B11" s="64"/>
      <c r="C11" s="66"/>
      <c r="D11" s="64"/>
      <c r="E11" s="64"/>
      <c r="F11" s="74"/>
    </row>
    <row r="12" spans="1:6" ht="12.75">
      <c r="A12" s="63"/>
      <c r="B12" s="64"/>
      <c r="C12" s="66"/>
      <c r="D12" s="64"/>
      <c r="E12" s="64"/>
      <c r="F12" s="74"/>
    </row>
    <row r="13" spans="1:6" ht="12.75">
      <c r="A13" s="63"/>
      <c r="B13" s="64"/>
      <c r="C13" s="66"/>
      <c r="D13" s="64"/>
      <c r="E13" s="64"/>
      <c r="F13" s="74"/>
    </row>
    <row r="14" spans="1:6" ht="12.75">
      <c r="A14" s="63"/>
      <c r="B14" s="64"/>
      <c r="C14" s="66"/>
      <c r="D14" s="64"/>
      <c r="E14" s="64"/>
      <c r="F14" s="74"/>
    </row>
    <row r="15" spans="1:6" ht="12.75">
      <c r="A15" s="63"/>
      <c r="B15" s="64"/>
      <c r="C15" s="66"/>
      <c r="D15" s="64"/>
      <c r="E15" s="64"/>
      <c r="F15" s="74"/>
    </row>
    <row r="16" spans="1:6" ht="12.75">
      <c r="A16" s="63"/>
      <c r="B16" s="64"/>
      <c r="C16" s="66"/>
      <c r="D16" s="64"/>
      <c r="E16" s="64"/>
      <c r="F16" s="74"/>
    </row>
    <row r="17" spans="1:6" ht="12.75">
      <c r="A17" s="63"/>
      <c r="B17" s="64"/>
      <c r="C17" s="66"/>
      <c r="D17" s="64"/>
      <c r="E17" s="64"/>
      <c r="F17" s="74"/>
    </row>
    <row r="18" spans="1:6" ht="12.75">
      <c r="A18" s="63"/>
      <c r="B18" s="64"/>
      <c r="C18" s="66"/>
      <c r="D18" s="64"/>
      <c r="E18" s="64"/>
      <c r="F18" s="74"/>
    </row>
    <row r="19" spans="1:6" ht="12.75">
      <c r="A19" s="63"/>
      <c r="B19" s="64"/>
      <c r="C19" s="66"/>
      <c r="D19" s="64"/>
      <c r="E19" s="64"/>
      <c r="F19" s="74"/>
    </row>
    <row r="20" spans="1:6" ht="12.75">
      <c r="A20" s="63"/>
      <c r="B20" s="64"/>
      <c r="C20" s="66"/>
      <c r="D20" s="64"/>
      <c r="E20" s="64"/>
      <c r="F20" s="74"/>
    </row>
    <row r="21" spans="1:6" ht="12.75">
      <c r="A21" s="63"/>
      <c r="B21" s="64"/>
      <c r="C21" s="66"/>
      <c r="D21" s="64"/>
      <c r="E21" s="64"/>
      <c r="F21" s="74"/>
    </row>
    <row r="22" spans="1:6" ht="12.75">
      <c r="A22" s="63"/>
      <c r="B22" s="64"/>
      <c r="C22" s="66"/>
      <c r="D22" s="64"/>
      <c r="E22" s="64"/>
      <c r="F22" s="74"/>
    </row>
    <row r="23" spans="1:6" ht="12.75">
      <c r="A23" s="63"/>
      <c r="B23" s="64"/>
      <c r="C23" s="66"/>
      <c r="D23" s="64"/>
      <c r="E23" s="64"/>
      <c r="F23" s="74"/>
    </row>
    <row r="24" spans="1:6" ht="12.75">
      <c r="A24" s="63"/>
      <c r="B24" s="64"/>
      <c r="C24" s="66"/>
      <c r="D24" s="64"/>
      <c r="E24" s="64"/>
      <c r="F24" s="74"/>
    </row>
    <row r="25" spans="1:6" ht="12.75">
      <c r="A25" s="63"/>
      <c r="B25" s="64"/>
      <c r="C25" s="66"/>
      <c r="D25" s="64"/>
      <c r="E25" s="64"/>
      <c r="F25" s="74"/>
    </row>
    <row r="26" spans="1:6" ht="12.75">
      <c r="A26" s="63"/>
      <c r="B26" s="64"/>
      <c r="C26" s="66"/>
      <c r="D26" s="64"/>
      <c r="E26" s="64"/>
      <c r="F26" s="74"/>
    </row>
    <row r="27" spans="1:6" ht="12.75">
      <c r="A27" s="63"/>
      <c r="B27" s="64"/>
      <c r="C27" s="66"/>
      <c r="D27" s="64"/>
      <c r="E27" s="64"/>
      <c r="F27" s="74"/>
    </row>
    <row r="28" spans="1:6" ht="12.75">
      <c r="A28" s="63"/>
      <c r="B28" s="64"/>
      <c r="C28" s="66"/>
      <c r="D28" s="64"/>
      <c r="E28" s="64"/>
      <c r="F28" s="74"/>
    </row>
    <row r="29" spans="1:6" ht="12.75">
      <c r="A29" s="63"/>
      <c r="B29" s="64"/>
      <c r="C29" s="66"/>
      <c r="D29" s="64"/>
      <c r="E29" s="64"/>
      <c r="F29" s="74"/>
    </row>
    <row r="30" spans="1:6" ht="12.75">
      <c r="A30" s="63"/>
      <c r="B30" s="64"/>
      <c r="C30" s="66"/>
      <c r="D30" s="64"/>
      <c r="E30" s="64"/>
      <c r="F30" s="74"/>
    </row>
    <row r="31" spans="1:6" ht="12.75">
      <c r="A31" s="63"/>
      <c r="B31" s="64"/>
      <c r="C31" s="66"/>
      <c r="D31" s="64"/>
      <c r="E31" s="64"/>
      <c r="F31" s="74"/>
    </row>
    <row r="32" spans="1:6" ht="12.75">
      <c r="A32" s="63"/>
      <c r="B32" s="64"/>
      <c r="C32" s="66"/>
      <c r="D32" s="64"/>
      <c r="E32" s="64"/>
      <c r="F32" s="74"/>
    </row>
    <row r="33" spans="1:6" ht="12.75">
      <c r="A33" s="63"/>
      <c r="B33" s="64"/>
      <c r="C33" s="66"/>
      <c r="D33" s="64"/>
      <c r="E33" s="64"/>
      <c r="F33" s="74"/>
    </row>
    <row r="34" spans="1:6" ht="12.75">
      <c r="A34" s="63"/>
      <c r="B34" s="64"/>
      <c r="C34" s="66"/>
      <c r="D34" s="64"/>
      <c r="E34" s="64"/>
      <c r="F34" s="74"/>
    </row>
    <row r="35" spans="1:6" ht="12.75">
      <c r="A35" s="63"/>
      <c r="B35" s="64"/>
      <c r="C35" s="66"/>
      <c r="D35" s="64"/>
      <c r="E35" s="64"/>
      <c r="F35" s="74"/>
    </row>
    <row r="36" spans="1:6" ht="12.75">
      <c r="A36" s="63"/>
      <c r="B36" s="64"/>
      <c r="C36" s="66"/>
      <c r="D36" s="64"/>
      <c r="E36" s="64"/>
      <c r="F36" s="74"/>
    </row>
    <row r="37" spans="1:6" ht="12.75">
      <c r="A37" s="63"/>
      <c r="B37" s="64"/>
      <c r="C37" s="66"/>
      <c r="D37" s="64"/>
      <c r="E37" s="64"/>
      <c r="F37" s="74"/>
    </row>
    <row r="38" spans="1:6" ht="12.75">
      <c r="A38" s="63"/>
      <c r="B38" s="64"/>
      <c r="C38" s="66"/>
      <c r="D38" s="64"/>
      <c r="E38" s="64"/>
      <c r="F38" s="74"/>
    </row>
    <row r="39" spans="1:6" ht="12.75">
      <c r="A39" s="63"/>
      <c r="B39" s="64"/>
      <c r="C39" s="66"/>
      <c r="D39" s="64"/>
      <c r="E39" s="64"/>
      <c r="F39" s="74"/>
    </row>
    <row r="40" spans="1:6" ht="12.75">
      <c r="A40" s="63"/>
      <c r="B40" s="64"/>
      <c r="C40" s="66"/>
      <c r="D40" s="64"/>
      <c r="E40" s="64"/>
      <c r="F40" s="74"/>
    </row>
    <row r="41" spans="1:6" ht="12.75">
      <c r="A41" s="63"/>
      <c r="B41" s="64"/>
      <c r="C41" s="66"/>
      <c r="D41" s="64"/>
      <c r="E41" s="64"/>
      <c r="F41" s="74"/>
    </row>
    <row r="42" spans="1:6" ht="12.75">
      <c r="A42" s="63"/>
      <c r="B42" s="64"/>
      <c r="C42" s="66"/>
      <c r="D42" s="64"/>
      <c r="E42" s="64"/>
      <c r="F42" s="74"/>
    </row>
    <row r="43" spans="1:6" ht="12.75">
      <c r="A43" s="63"/>
      <c r="B43" s="64"/>
      <c r="C43" s="66"/>
      <c r="D43" s="64"/>
      <c r="E43" s="64"/>
      <c r="F43" s="74"/>
    </row>
    <row r="44" spans="1:6" ht="12.75">
      <c r="A44" s="63"/>
      <c r="B44" s="64"/>
      <c r="C44" s="66"/>
      <c r="D44" s="64"/>
      <c r="E44" s="64"/>
      <c r="F44" s="74"/>
    </row>
    <row r="45" spans="1:6" ht="12.75">
      <c r="A45" s="63"/>
      <c r="B45" s="64"/>
      <c r="C45" s="66"/>
      <c r="D45" s="64"/>
      <c r="E45" s="64"/>
      <c r="F45" s="74"/>
    </row>
    <row r="46" spans="1:6" ht="12.75">
      <c r="A46" s="63"/>
      <c r="B46" s="64"/>
      <c r="C46" s="66"/>
      <c r="D46" s="64"/>
      <c r="E46" s="64"/>
      <c r="F46" s="74"/>
    </row>
    <row r="47" spans="1:6" ht="12.75">
      <c r="A47" s="63"/>
      <c r="B47" s="64"/>
      <c r="C47" s="66"/>
      <c r="D47" s="64"/>
      <c r="E47" s="64"/>
      <c r="F47" s="74"/>
    </row>
    <row r="48" spans="1:6" ht="12.75">
      <c r="A48" s="63"/>
      <c r="B48" s="64"/>
      <c r="C48" s="66"/>
      <c r="D48" s="64"/>
      <c r="E48" s="64"/>
      <c r="F48" s="74"/>
    </row>
    <row r="49" spans="1:6" ht="12.75">
      <c r="A49" s="63"/>
      <c r="B49" s="64"/>
      <c r="C49" s="66"/>
      <c r="D49" s="64"/>
      <c r="E49" s="64"/>
      <c r="F49" s="74"/>
    </row>
    <row r="50" spans="1:6" ht="12.75">
      <c r="A50" s="63"/>
      <c r="B50" s="64"/>
      <c r="C50" s="66"/>
      <c r="D50" s="64"/>
      <c r="E50" s="64"/>
      <c r="F50" s="74"/>
    </row>
    <row r="51" spans="1:6" ht="12.75">
      <c r="A51" s="63"/>
      <c r="B51" s="64"/>
      <c r="C51" s="66"/>
      <c r="D51" s="64"/>
      <c r="E51" s="64"/>
      <c r="F51" s="74"/>
    </row>
    <row r="52" spans="1:6" ht="12.75">
      <c r="A52" s="63"/>
      <c r="B52" s="64"/>
      <c r="C52" s="66"/>
      <c r="D52" s="64"/>
      <c r="E52" s="64"/>
      <c r="F52" s="74"/>
    </row>
    <row r="53" spans="1:6" ht="12.75">
      <c r="A53" s="63"/>
      <c r="B53" s="64"/>
      <c r="C53" s="66"/>
      <c r="D53" s="64"/>
      <c r="E53" s="64"/>
      <c r="F53" s="74"/>
    </row>
    <row r="54" spans="1:6" ht="12.75">
      <c r="A54" s="63"/>
      <c r="B54" s="64"/>
      <c r="C54" s="66"/>
      <c r="D54" s="64"/>
      <c r="E54" s="64"/>
      <c r="F54" s="74"/>
    </row>
    <row r="55" spans="1:6" ht="12.75">
      <c r="A55" s="63"/>
      <c r="B55" s="64"/>
      <c r="C55" s="66"/>
      <c r="D55" s="64"/>
      <c r="E55" s="64"/>
      <c r="F55" s="74"/>
    </row>
    <row r="56" spans="1:6" ht="12.75">
      <c r="A56" s="63"/>
      <c r="B56" s="64"/>
      <c r="C56" s="66"/>
      <c r="D56" s="64"/>
      <c r="E56" s="64"/>
      <c r="F56" s="74"/>
    </row>
    <row r="57" spans="1:6" ht="12.75">
      <c r="A57" s="63"/>
      <c r="B57" s="64"/>
      <c r="C57" s="66"/>
      <c r="D57" s="64"/>
      <c r="E57" s="64"/>
      <c r="F57" s="74"/>
    </row>
    <row r="58" spans="1:6" ht="12.75">
      <c r="A58" s="63"/>
      <c r="B58" s="64"/>
      <c r="C58" s="66"/>
      <c r="D58" s="64"/>
      <c r="E58" s="64"/>
      <c r="F58" s="74"/>
    </row>
    <row r="59" spans="1:6" ht="12.75">
      <c r="A59" s="63"/>
      <c r="B59" s="64"/>
      <c r="C59" s="66"/>
      <c r="D59" s="64"/>
      <c r="E59" s="64"/>
      <c r="F59" s="74"/>
    </row>
    <row r="60" spans="1:6" ht="12.75">
      <c r="A60" s="63"/>
      <c r="B60" s="64"/>
      <c r="C60" s="66"/>
      <c r="D60" s="64"/>
      <c r="E60" s="64"/>
      <c r="F60" s="74"/>
    </row>
    <row r="61" spans="1:6" ht="12.75">
      <c r="A61" s="63"/>
      <c r="B61" s="64"/>
      <c r="C61" s="66"/>
      <c r="D61" s="64"/>
      <c r="E61" s="64"/>
      <c r="F61" s="74"/>
    </row>
    <row r="62" spans="1:6" ht="12.75">
      <c r="A62" s="63"/>
      <c r="B62" s="64"/>
      <c r="C62" s="66"/>
      <c r="D62" s="64"/>
      <c r="E62" s="64"/>
      <c r="F62" s="74"/>
    </row>
    <row r="63" spans="1:6" ht="12.75">
      <c r="A63" s="63"/>
      <c r="B63" s="64"/>
      <c r="C63" s="66"/>
      <c r="D63" s="64"/>
      <c r="E63" s="64"/>
      <c r="F63" s="74"/>
    </row>
    <row r="64" spans="1:6" ht="12.75">
      <c r="A64" s="63"/>
      <c r="B64" s="64"/>
      <c r="C64" s="66"/>
      <c r="D64" s="64"/>
      <c r="E64" s="64"/>
      <c r="F64" s="74"/>
    </row>
    <row r="65" spans="1:6" ht="12.75">
      <c r="A65" s="63"/>
      <c r="B65" s="64"/>
      <c r="C65" s="66"/>
      <c r="D65" s="64"/>
      <c r="E65" s="64"/>
      <c r="F65" s="74"/>
    </row>
    <row r="66" spans="1:6" ht="12.75">
      <c r="A66" s="63"/>
      <c r="B66" s="64"/>
      <c r="C66" s="66"/>
      <c r="D66" s="64"/>
      <c r="E66" s="64"/>
      <c r="F66" s="74"/>
    </row>
    <row r="67" spans="1:6" ht="12.75">
      <c r="A67" s="63"/>
      <c r="B67" s="64"/>
      <c r="C67" s="66"/>
      <c r="D67" s="64"/>
      <c r="E67" s="64"/>
      <c r="F67" s="74"/>
    </row>
    <row r="68" spans="1:6" ht="12.75">
      <c r="A68" s="63"/>
      <c r="B68" s="64"/>
      <c r="C68" s="66"/>
      <c r="D68" s="64"/>
      <c r="E68" s="64"/>
      <c r="F68" s="74"/>
    </row>
    <row r="69" spans="1:6" ht="12.75">
      <c r="A69" s="63"/>
      <c r="B69" s="64"/>
      <c r="C69" s="66"/>
      <c r="D69" s="64"/>
      <c r="E69" s="64"/>
      <c r="F69" s="74"/>
    </row>
    <row r="70" spans="1:6" ht="12.75">
      <c r="A70" s="63"/>
      <c r="B70" s="64"/>
      <c r="C70" s="66"/>
      <c r="D70" s="64"/>
      <c r="E70" s="64"/>
      <c r="F70" s="74"/>
    </row>
    <row r="71" spans="1:6" ht="12.75">
      <c r="A71" s="63"/>
      <c r="B71" s="64"/>
      <c r="C71" s="66"/>
      <c r="D71" s="64"/>
      <c r="E71" s="64"/>
      <c r="F71" s="74"/>
    </row>
    <row r="72" spans="1:6" ht="12.75">
      <c r="A72" s="63"/>
      <c r="B72" s="64"/>
      <c r="C72" s="66"/>
      <c r="D72" s="64"/>
      <c r="E72" s="64"/>
      <c r="F72" s="74"/>
    </row>
    <row r="73" spans="1:6" ht="12.75">
      <c r="A73" s="63"/>
      <c r="B73" s="64"/>
      <c r="C73" s="66"/>
      <c r="D73" s="64"/>
      <c r="E73" s="64"/>
      <c r="F73" s="74"/>
    </row>
    <row r="74" spans="1:6" ht="12.75">
      <c r="A74" s="63"/>
      <c r="B74" s="64"/>
      <c r="C74" s="66"/>
      <c r="D74" s="64"/>
      <c r="E74" s="64"/>
      <c r="F74" s="74"/>
    </row>
    <row r="75" spans="1:6" ht="12.75">
      <c r="A75" s="63"/>
      <c r="B75" s="64"/>
      <c r="C75" s="66"/>
      <c r="D75" s="64"/>
      <c r="E75" s="64"/>
      <c r="F75" s="74"/>
    </row>
    <row r="76" spans="1:6" ht="12.75">
      <c r="A76" s="63"/>
      <c r="B76" s="64"/>
      <c r="C76" s="66"/>
      <c r="D76" s="64"/>
      <c r="E76" s="64"/>
      <c r="F76" s="74"/>
    </row>
    <row r="77" spans="1:6" ht="12.75">
      <c r="A77" s="63"/>
      <c r="B77" s="64"/>
      <c r="C77" s="66"/>
      <c r="D77" s="64"/>
      <c r="E77" s="64"/>
      <c r="F77" s="74"/>
    </row>
    <row r="78" spans="1:6" ht="12.75">
      <c r="A78" s="63"/>
      <c r="B78" s="64"/>
      <c r="C78" s="66"/>
      <c r="D78" s="64"/>
      <c r="E78" s="64"/>
      <c r="F78" s="74"/>
    </row>
    <row r="79" spans="1:6" ht="12.75">
      <c r="A79" s="63"/>
      <c r="B79" s="64"/>
      <c r="C79" s="66"/>
      <c r="D79" s="64"/>
      <c r="E79" s="64"/>
      <c r="F79" s="74"/>
    </row>
    <row r="80" spans="1:6" ht="12.75">
      <c r="A80" s="63"/>
      <c r="B80" s="64"/>
      <c r="C80" s="66"/>
      <c r="D80" s="64"/>
      <c r="E80" s="64"/>
      <c r="F80" s="74"/>
    </row>
    <row r="81" spans="1:6" ht="12.75">
      <c r="A81" s="63"/>
      <c r="B81" s="64"/>
      <c r="C81" s="66"/>
      <c r="D81" s="64"/>
      <c r="E81" s="64"/>
      <c r="F81" s="74"/>
    </row>
    <row r="82" spans="1:6" ht="12.75">
      <c r="A82" s="63"/>
      <c r="B82" s="64"/>
      <c r="C82" s="66"/>
      <c r="D82" s="64"/>
      <c r="E82" s="64"/>
      <c r="F82" s="74"/>
    </row>
    <row r="83" spans="1:6" ht="12.75">
      <c r="A83" s="63"/>
      <c r="B83" s="64"/>
      <c r="C83" s="66"/>
      <c r="D83" s="64"/>
      <c r="E83" s="64"/>
      <c r="F83" s="74"/>
    </row>
    <row r="84" spans="1:6" ht="12.75">
      <c r="A84" s="63"/>
      <c r="B84" s="64"/>
      <c r="C84" s="66"/>
      <c r="D84" s="64"/>
      <c r="E84" s="64"/>
      <c r="F84" s="74"/>
    </row>
    <row r="85" spans="1:6" ht="12.75">
      <c r="A85" s="63"/>
      <c r="B85" s="64"/>
      <c r="C85" s="66"/>
      <c r="D85" s="64"/>
      <c r="E85" s="64"/>
      <c r="F85" s="74"/>
    </row>
    <row r="86" spans="1:6" ht="12.75">
      <c r="A86" s="63"/>
      <c r="B86" s="64"/>
      <c r="C86" s="66"/>
      <c r="D86" s="64"/>
      <c r="E86" s="64"/>
      <c r="F86" s="74"/>
    </row>
    <row r="87" spans="1:6" ht="12.75">
      <c r="A87" s="63"/>
      <c r="B87" s="64"/>
      <c r="C87" s="66"/>
      <c r="D87" s="64"/>
      <c r="E87" s="64"/>
      <c r="F87" s="74"/>
    </row>
    <row r="88" spans="1:6" ht="12.75">
      <c r="A88" s="63"/>
      <c r="B88" s="64"/>
      <c r="C88" s="66"/>
      <c r="D88" s="64"/>
      <c r="E88" s="64"/>
      <c r="F88" s="74"/>
    </row>
    <row r="89" spans="1:6" ht="12.75">
      <c r="A89" s="63"/>
      <c r="B89" s="64"/>
      <c r="C89" s="66"/>
      <c r="D89" s="64"/>
      <c r="E89" s="64"/>
      <c r="F89" s="74"/>
    </row>
    <row r="90" spans="1:6" ht="12.75">
      <c r="A90" s="63"/>
      <c r="B90" s="64"/>
      <c r="C90" s="66"/>
      <c r="D90" s="64"/>
      <c r="E90" s="64"/>
      <c r="F90" s="74"/>
    </row>
    <row r="91" spans="1:6" ht="12.75">
      <c r="A91" s="63"/>
      <c r="B91" s="64"/>
      <c r="C91" s="66"/>
      <c r="D91" s="64"/>
      <c r="E91" s="64"/>
      <c r="F91" s="74"/>
    </row>
    <row r="92" spans="1:6" ht="12.75">
      <c r="A92" s="63"/>
      <c r="B92" s="64"/>
      <c r="C92" s="66"/>
      <c r="D92" s="64"/>
      <c r="E92" s="64"/>
      <c r="F92" s="74"/>
    </row>
    <row r="93" spans="1:6" ht="12.75">
      <c r="A93" s="63"/>
      <c r="B93" s="64"/>
      <c r="C93" s="66"/>
      <c r="D93" s="64"/>
      <c r="E93" s="64"/>
      <c r="F93" s="74"/>
    </row>
    <row r="94" spans="1:6" ht="12.75">
      <c r="A94" s="63"/>
      <c r="B94" s="64"/>
      <c r="C94" s="66"/>
      <c r="D94" s="64"/>
      <c r="E94" s="64"/>
      <c r="F94" s="74"/>
    </row>
    <row r="95" spans="1:6" ht="12.75">
      <c r="A95" s="63"/>
      <c r="B95" s="64"/>
      <c r="C95" s="66"/>
      <c r="D95" s="64"/>
      <c r="E95" s="64"/>
      <c r="F95" s="74"/>
    </row>
    <row r="96" spans="1:6" ht="12.75">
      <c r="A96" s="63"/>
      <c r="B96" s="64"/>
      <c r="C96" s="66"/>
      <c r="D96" s="64"/>
      <c r="E96" s="64"/>
      <c r="F96" s="74"/>
    </row>
    <row r="97" spans="1:6" ht="12.75">
      <c r="A97" s="63"/>
      <c r="B97" s="64"/>
      <c r="C97" s="66"/>
      <c r="D97" s="64"/>
      <c r="E97" s="64"/>
      <c r="F97" s="74"/>
    </row>
    <row r="98" spans="1:6" ht="12.75">
      <c r="A98" s="63"/>
      <c r="B98" s="64"/>
      <c r="C98" s="66"/>
      <c r="D98" s="64"/>
      <c r="E98" s="64"/>
      <c r="F98" s="74"/>
    </row>
    <row r="99" spans="1:6" ht="12.75">
      <c r="A99" s="63"/>
      <c r="B99" s="64"/>
      <c r="C99" s="66"/>
      <c r="D99" s="64"/>
      <c r="E99" s="64"/>
      <c r="F99" s="74"/>
    </row>
    <row r="100" spans="1:6" ht="12.75">
      <c r="A100" s="63"/>
      <c r="B100" s="64"/>
      <c r="C100" s="66"/>
      <c r="D100" s="64"/>
      <c r="E100" s="64"/>
      <c r="F100" s="74"/>
    </row>
    <row r="101" spans="1:6" ht="12.75">
      <c r="A101" s="63"/>
      <c r="B101" s="64"/>
      <c r="C101" s="66"/>
      <c r="D101" s="64"/>
      <c r="E101" s="64"/>
      <c r="F101" s="74"/>
    </row>
    <row r="102" spans="1:6" ht="12.75">
      <c r="A102" s="63"/>
      <c r="B102" s="64"/>
      <c r="C102" s="66"/>
      <c r="D102" s="64"/>
      <c r="E102" s="64"/>
      <c r="F102" s="74"/>
    </row>
    <row r="103" spans="1:6" ht="12.75">
      <c r="A103" s="63"/>
      <c r="B103" s="64"/>
      <c r="C103" s="66"/>
      <c r="D103" s="64"/>
      <c r="E103" s="64"/>
      <c r="F103" s="74"/>
    </row>
    <row r="104" spans="1:6" ht="12.75">
      <c r="A104" s="63"/>
      <c r="B104" s="64"/>
      <c r="C104" s="66"/>
      <c r="D104" s="64"/>
      <c r="E104" s="64"/>
      <c r="F104" s="74"/>
    </row>
    <row r="105" spans="1:6" ht="12.75">
      <c r="A105" s="63"/>
      <c r="B105" s="64"/>
      <c r="C105" s="66"/>
      <c r="D105" s="64"/>
      <c r="E105" s="64"/>
      <c r="F105" s="74"/>
    </row>
    <row r="106" spans="1:6" ht="12.75">
      <c r="A106" s="63"/>
      <c r="B106" s="64"/>
      <c r="C106" s="66"/>
      <c r="D106" s="64"/>
      <c r="E106" s="64"/>
      <c r="F106" s="74"/>
    </row>
    <row r="107" spans="1:6" ht="12.75">
      <c r="A107" s="63"/>
      <c r="B107" s="64"/>
      <c r="C107" s="66"/>
      <c r="D107" s="64"/>
      <c r="E107" s="64"/>
      <c r="F107" s="74"/>
    </row>
    <row r="108" spans="1:6" ht="12.75">
      <c r="A108" s="63"/>
      <c r="B108" s="64"/>
      <c r="C108" s="66"/>
      <c r="D108" s="64"/>
      <c r="E108" s="64"/>
      <c r="F108" s="74"/>
    </row>
    <row r="109" spans="1:6" ht="12.75">
      <c r="A109" s="63"/>
      <c r="B109" s="64"/>
      <c r="C109" s="66"/>
      <c r="D109" s="64"/>
      <c r="E109" s="64"/>
      <c r="F109" s="74"/>
    </row>
    <row r="110" spans="1:6" ht="12.75">
      <c r="A110" s="63"/>
      <c r="B110" s="64"/>
      <c r="C110" s="66"/>
      <c r="D110" s="64"/>
      <c r="E110" s="64"/>
      <c r="F110" s="74"/>
    </row>
    <row r="111" spans="1:6" ht="12.75">
      <c r="A111" s="63"/>
      <c r="B111" s="64"/>
      <c r="C111" s="66"/>
      <c r="D111" s="64"/>
      <c r="E111" s="64"/>
      <c r="F111" s="74"/>
    </row>
    <row r="112" spans="1:6" ht="12.75">
      <c r="A112" s="63"/>
      <c r="B112" s="64"/>
      <c r="C112" s="66"/>
      <c r="D112" s="64"/>
      <c r="E112" s="64"/>
      <c r="F112" s="74"/>
    </row>
    <row r="113" spans="1:6" ht="12.75">
      <c r="A113" s="63"/>
      <c r="B113" s="64"/>
      <c r="C113" s="66"/>
      <c r="D113" s="64"/>
      <c r="E113" s="64"/>
      <c r="F113" s="74"/>
    </row>
    <row r="114" spans="1:6" ht="12.75">
      <c r="A114" s="63"/>
      <c r="B114" s="64"/>
      <c r="C114" s="66"/>
      <c r="D114" s="64"/>
      <c r="E114" s="64"/>
      <c r="F114" s="74"/>
    </row>
    <row r="115" spans="1:6" ht="12.75">
      <c r="A115" s="63"/>
      <c r="B115" s="64"/>
      <c r="C115" s="66"/>
      <c r="D115" s="64"/>
      <c r="E115" s="64"/>
      <c r="F115" s="74"/>
    </row>
    <row r="116" spans="1:6" ht="12.75">
      <c r="A116" s="63"/>
      <c r="B116" s="64"/>
      <c r="C116" s="66"/>
      <c r="D116" s="64"/>
      <c r="E116" s="64"/>
      <c r="F116" s="74"/>
    </row>
    <row r="117" spans="1:6" ht="12.75">
      <c r="A117" s="63"/>
      <c r="B117" s="64"/>
      <c r="C117" s="66"/>
      <c r="D117" s="64"/>
      <c r="E117" s="64"/>
      <c r="F117" s="74"/>
    </row>
    <row r="118" spans="1:6" ht="12.75">
      <c r="A118" s="63"/>
      <c r="B118" s="64"/>
      <c r="C118" s="66"/>
      <c r="D118" s="64"/>
      <c r="E118" s="64"/>
      <c r="F118" s="74"/>
    </row>
    <row r="119" spans="1:6" ht="12.75">
      <c r="A119" s="63"/>
      <c r="B119" s="64"/>
      <c r="C119" s="66"/>
      <c r="D119" s="64"/>
      <c r="E119" s="64"/>
      <c r="F119" s="74"/>
    </row>
    <row r="120" spans="1:6" ht="12.75">
      <c r="A120" s="63"/>
      <c r="B120" s="64"/>
      <c r="C120" s="66"/>
      <c r="D120" s="64"/>
      <c r="E120" s="64"/>
      <c r="F120" s="74"/>
    </row>
    <row r="121" spans="1:6" ht="12.75">
      <c r="A121" s="63"/>
      <c r="B121" s="64"/>
      <c r="C121" s="66"/>
      <c r="D121" s="64"/>
      <c r="E121" s="64"/>
      <c r="F121" s="74"/>
    </row>
    <row r="122" spans="1:6" ht="12.75">
      <c r="A122" s="63"/>
      <c r="B122" s="64"/>
      <c r="C122" s="66"/>
      <c r="D122" s="64"/>
      <c r="E122" s="64"/>
      <c r="F122" s="74"/>
    </row>
    <row r="123" spans="1:6" ht="12.75">
      <c r="A123" s="63"/>
      <c r="B123" s="64"/>
      <c r="C123" s="66"/>
      <c r="D123" s="64"/>
      <c r="E123" s="64"/>
      <c r="F123" s="74"/>
    </row>
    <row r="124" spans="1:6" ht="12.75">
      <c r="A124" s="63"/>
      <c r="B124" s="64"/>
      <c r="C124" s="66"/>
      <c r="D124" s="64"/>
      <c r="E124" s="64"/>
      <c r="F124" s="74"/>
    </row>
    <row r="125" spans="1:6" ht="12.75">
      <c r="A125" s="63"/>
      <c r="B125" s="64"/>
      <c r="C125" s="66"/>
      <c r="D125" s="64"/>
      <c r="E125" s="64"/>
      <c r="F125" s="74"/>
    </row>
    <row r="126" spans="1:6" ht="12.75">
      <c r="A126" s="63"/>
      <c r="B126" s="64"/>
      <c r="C126" s="66"/>
      <c r="D126" s="64"/>
      <c r="E126" s="64"/>
      <c r="F126" s="74"/>
    </row>
    <row r="127" spans="1:6" ht="12.75">
      <c r="A127" s="63"/>
      <c r="B127" s="64"/>
      <c r="C127" s="66"/>
      <c r="D127" s="64"/>
      <c r="E127" s="64"/>
      <c r="F127" s="74"/>
    </row>
    <row r="128" spans="1:6" ht="12.75">
      <c r="A128" s="63"/>
      <c r="B128" s="64"/>
      <c r="C128" s="66"/>
      <c r="D128" s="64"/>
      <c r="E128" s="64"/>
      <c r="F128" s="74"/>
    </row>
    <row r="129" spans="1:6" ht="12.75">
      <c r="A129" s="63"/>
      <c r="B129" s="64"/>
      <c r="C129" s="66"/>
      <c r="D129" s="64"/>
      <c r="E129" s="64"/>
      <c r="F129" s="74"/>
    </row>
    <row r="130" spans="1:6" ht="12.75">
      <c r="A130" s="63"/>
      <c r="B130" s="64"/>
      <c r="C130" s="66"/>
      <c r="D130" s="64"/>
      <c r="E130" s="64"/>
      <c r="F130" s="74"/>
    </row>
    <row r="131" spans="1:6" ht="12.75">
      <c r="A131" s="63"/>
      <c r="B131" s="64"/>
      <c r="C131" s="66"/>
      <c r="D131" s="64"/>
      <c r="E131" s="64"/>
      <c r="F131" s="74"/>
    </row>
    <row r="132" spans="1:6" ht="12.75">
      <c r="A132" s="63"/>
      <c r="B132" s="64"/>
      <c r="C132" s="66"/>
      <c r="D132" s="64"/>
      <c r="E132" s="64"/>
      <c r="F132" s="74"/>
    </row>
    <row r="133" spans="1:6" ht="12.75">
      <c r="A133" s="63"/>
      <c r="B133" s="64"/>
      <c r="C133" s="66"/>
      <c r="D133" s="64"/>
      <c r="E133" s="64"/>
      <c r="F133" s="74"/>
    </row>
    <row r="134" spans="1:6" ht="12.75">
      <c r="A134" s="63"/>
      <c r="B134" s="64"/>
      <c r="C134" s="66"/>
      <c r="D134" s="64"/>
      <c r="E134" s="64"/>
      <c r="F134" s="74"/>
    </row>
    <row r="135" spans="1:6" ht="12.75">
      <c r="A135" s="63"/>
      <c r="B135" s="64"/>
      <c r="C135" s="66"/>
      <c r="D135" s="64"/>
      <c r="E135" s="64"/>
      <c r="F135" s="74"/>
    </row>
    <row r="136" spans="1:6" ht="12.75">
      <c r="A136" s="63"/>
      <c r="B136" s="64"/>
      <c r="C136" s="66"/>
      <c r="D136" s="64"/>
      <c r="E136" s="64"/>
      <c r="F136" s="74"/>
    </row>
    <row r="137" spans="1:6" ht="12.75">
      <c r="A137" s="63"/>
      <c r="B137" s="64"/>
      <c r="C137" s="66"/>
      <c r="D137" s="64"/>
      <c r="E137" s="64"/>
      <c r="F137" s="74"/>
    </row>
    <row r="138" spans="1:6" ht="12.75">
      <c r="A138" s="63"/>
      <c r="B138" s="64"/>
      <c r="C138" s="66"/>
      <c r="D138" s="64"/>
      <c r="E138" s="64"/>
      <c r="F138" s="74"/>
    </row>
    <row r="139" spans="1:6" ht="12.75">
      <c r="A139" s="63"/>
      <c r="B139" s="64"/>
      <c r="C139" s="66"/>
      <c r="D139" s="64"/>
      <c r="E139" s="64"/>
      <c r="F139" s="74"/>
    </row>
    <row r="140" spans="1:6" ht="12.75">
      <c r="A140" s="63"/>
      <c r="B140" s="64"/>
      <c r="C140" s="66"/>
      <c r="D140" s="64"/>
      <c r="E140" s="64"/>
      <c r="F140" s="74"/>
    </row>
    <row r="141" spans="1:6" ht="12.75">
      <c r="A141" s="63"/>
      <c r="B141" s="64"/>
      <c r="C141" s="66"/>
      <c r="D141" s="64"/>
      <c r="E141" s="64"/>
      <c r="F141" s="74"/>
    </row>
    <row r="142" spans="1:6" ht="12.75">
      <c r="A142" s="63"/>
      <c r="B142" s="64"/>
      <c r="C142" s="66"/>
      <c r="D142" s="64"/>
      <c r="E142" s="64"/>
      <c r="F142" s="74"/>
    </row>
    <row r="143" spans="1:6" ht="12.75">
      <c r="A143" s="63"/>
      <c r="B143" s="64"/>
      <c r="C143" s="66"/>
      <c r="D143" s="64"/>
      <c r="E143" s="64"/>
      <c r="F143" s="74"/>
    </row>
    <row r="144" spans="1:6" ht="12.75">
      <c r="A144" s="63"/>
      <c r="B144" s="64"/>
      <c r="C144" s="66"/>
      <c r="D144" s="64"/>
      <c r="E144" s="64"/>
      <c r="F144" s="74"/>
    </row>
    <row r="145" spans="1:6" ht="12.75">
      <c r="A145" s="63"/>
      <c r="B145" s="64"/>
      <c r="C145" s="66"/>
      <c r="D145" s="64"/>
      <c r="E145" s="64"/>
      <c r="F145" s="74"/>
    </row>
    <row r="146" spans="1:6" ht="12.75">
      <c r="A146" s="63"/>
      <c r="B146" s="64"/>
      <c r="C146" s="66"/>
      <c r="D146" s="64"/>
      <c r="E146" s="64"/>
      <c r="F146" s="74"/>
    </row>
    <row r="147" spans="1:6" ht="12.75">
      <c r="A147" s="63"/>
      <c r="B147" s="64"/>
      <c r="C147" s="66"/>
      <c r="D147" s="64"/>
      <c r="E147" s="64"/>
      <c r="F147" s="74"/>
    </row>
    <row r="148" spans="1:6" ht="12.75">
      <c r="A148" s="63"/>
      <c r="B148" s="64"/>
      <c r="C148" s="66"/>
      <c r="D148" s="64"/>
      <c r="E148" s="64"/>
      <c r="F148" s="74"/>
    </row>
    <row r="149" spans="1:6" ht="12.75">
      <c r="A149" s="63"/>
      <c r="B149" s="64"/>
      <c r="C149" s="66"/>
      <c r="D149" s="64"/>
      <c r="E149" s="64"/>
      <c r="F149" s="74"/>
    </row>
    <row r="150" spans="1:6" ht="12.75">
      <c r="A150" s="63"/>
      <c r="B150" s="64"/>
      <c r="C150" s="66"/>
      <c r="D150" s="64"/>
      <c r="E150" s="64"/>
      <c r="F150" s="74"/>
    </row>
    <row r="151" spans="1:6" ht="12.75">
      <c r="A151" s="63"/>
      <c r="B151" s="64"/>
      <c r="C151" s="66"/>
      <c r="D151" s="64"/>
      <c r="E151" s="64"/>
      <c r="F151" s="74"/>
    </row>
    <row r="152" spans="1:6" ht="12.75">
      <c r="A152" s="63"/>
      <c r="B152" s="64"/>
      <c r="C152" s="66"/>
      <c r="D152" s="64"/>
      <c r="E152" s="64"/>
      <c r="F152" s="74"/>
    </row>
    <row r="153" spans="1:6" ht="12.75">
      <c r="A153" s="63"/>
      <c r="B153" s="64"/>
      <c r="C153" s="66"/>
      <c r="D153" s="64"/>
      <c r="E153" s="64"/>
      <c r="F153" s="74"/>
    </row>
    <row r="154" spans="1:6" ht="12.75">
      <c r="A154" s="63"/>
      <c r="B154" s="64"/>
      <c r="C154" s="66"/>
      <c r="D154" s="64"/>
      <c r="E154" s="64"/>
      <c r="F154" s="74"/>
    </row>
    <row r="155" spans="1:6" ht="12.75">
      <c r="A155" s="63"/>
      <c r="B155" s="64"/>
      <c r="C155" s="66"/>
      <c r="D155" s="64"/>
      <c r="E155" s="64"/>
      <c r="F155" s="74"/>
    </row>
    <row r="156" spans="1:6" ht="12.75">
      <c r="A156" s="63"/>
      <c r="B156" s="64"/>
      <c r="C156" s="66"/>
      <c r="D156" s="64"/>
      <c r="E156" s="64"/>
      <c r="F156" s="74"/>
    </row>
    <row r="157" spans="1:6" ht="12.75">
      <c r="A157" s="63"/>
      <c r="B157" s="64"/>
      <c r="C157" s="66"/>
      <c r="D157" s="64"/>
      <c r="E157" s="64"/>
      <c r="F157" s="74"/>
    </row>
    <row r="158" spans="1:6" ht="12.75">
      <c r="A158" s="63"/>
      <c r="B158" s="64"/>
      <c r="C158" s="66"/>
      <c r="D158" s="64"/>
      <c r="E158" s="64"/>
      <c r="F158" s="74"/>
    </row>
    <row r="159" spans="1:6" ht="12.75">
      <c r="A159" s="63"/>
      <c r="B159" s="64"/>
      <c r="C159" s="66"/>
      <c r="D159" s="64"/>
      <c r="E159" s="64"/>
      <c r="F159" s="74"/>
    </row>
    <row r="160" spans="1:6" ht="12.75">
      <c r="A160" s="63"/>
      <c r="B160" s="64"/>
      <c r="C160" s="66"/>
      <c r="D160" s="64"/>
      <c r="E160" s="64"/>
      <c r="F160" s="74"/>
    </row>
    <row r="161" spans="1:6" ht="12.75">
      <c r="A161" s="63"/>
      <c r="B161" s="64"/>
      <c r="C161" s="66"/>
      <c r="D161" s="64"/>
      <c r="E161" s="64"/>
      <c r="F161" s="74"/>
    </row>
    <row r="162" spans="1:6" ht="12.75">
      <c r="A162" s="63"/>
      <c r="B162" s="64"/>
      <c r="C162" s="66"/>
      <c r="D162" s="64"/>
      <c r="E162" s="64"/>
      <c r="F162" s="74"/>
    </row>
    <row r="163" spans="1:6" ht="12.75">
      <c r="A163" s="63"/>
      <c r="B163" s="64"/>
      <c r="C163" s="66"/>
      <c r="D163" s="64"/>
      <c r="E163" s="64"/>
      <c r="F163" s="74"/>
    </row>
    <row r="164" spans="1:6" ht="12.75">
      <c r="A164" s="63"/>
      <c r="B164" s="64"/>
      <c r="C164" s="66"/>
      <c r="D164" s="64"/>
      <c r="E164" s="64"/>
      <c r="F164" s="74"/>
    </row>
    <row r="165" spans="1:6" ht="12.75">
      <c r="A165" s="63"/>
      <c r="B165" s="64"/>
      <c r="C165" s="66"/>
      <c r="D165" s="64"/>
      <c r="E165" s="64"/>
      <c r="F165" s="74"/>
    </row>
    <row r="166" spans="1:6" ht="12.75">
      <c r="A166" s="63"/>
      <c r="B166" s="64"/>
      <c r="C166" s="66"/>
      <c r="D166" s="64"/>
      <c r="E166" s="64"/>
      <c r="F166" s="74"/>
    </row>
    <row r="167" spans="1:6" ht="12.75">
      <c r="A167" s="63"/>
      <c r="B167" s="64"/>
      <c r="C167" s="66"/>
      <c r="D167" s="64"/>
      <c r="E167" s="64"/>
      <c r="F167" s="74"/>
    </row>
    <row r="168" spans="1:6" ht="12.75">
      <c r="A168" s="63"/>
      <c r="B168" s="64"/>
      <c r="C168" s="66"/>
      <c r="D168" s="64"/>
      <c r="E168" s="64"/>
      <c r="F168" s="74"/>
    </row>
    <row r="169" spans="1:6" ht="12.75">
      <c r="A169" s="63"/>
      <c r="B169" s="64"/>
      <c r="C169" s="66"/>
      <c r="D169" s="64"/>
      <c r="E169" s="64"/>
      <c r="F169" s="74"/>
    </row>
    <row r="170" spans="1:6" ht="12.75">
      <c r="A170" s="63"/>
      <c r="B170" s="64"/>
      <c r="C170" s="66"/>
      <c r="D170" s="64"/>
      <c r="E170" s="64"/>
      <c r="F170" s="74"/>
    </row>
    <row r="171" spans="1:6" ht="12.75">
      <c r="A171" s="63"/>
      <c r="B171" s="64"/>
      <c r="C171" s="66"/>
      <c r="D171" s="64"/>
      <c r="E171" s="64"/>
      <c r="F171" s="74"/>
    </row>
    <row r="172" spans="1:6" ht="12.75">
      <c r="A172" s="63"/>
      <c r="B172" s="64"/>
      <c r="C172" s="66"/>
      <c r="D172" s="64"/>
      <c r="E172" s="64"/>
      <c r="F172" s="74"/>
    </row>
    <row r="173" spans="1:6" ht="12.75">
      <c r="A173" s="63"/>
      <c r="B173" s="64"/>
      <c r="C173" s="66"/>
      <c r="D173" s="64"/>
      <c r="E173" s="64"/>
      <c r="F173" s="74"/>
    </row>
    <row r="174" spans="1:6" ht="12.75">
      <c r="A174" s="63"/>
      <c r="B174" s="64"/>
      <c r="C174" s="66"/>
      <c r="D174" s="64"/>
      <c r="E174" s="64"/>
      <c r="F174" s="74"/>
    </row>
    <row r="175" spans="1:6" ht="12.75">
      <c r="A175" s="63"/>
      <c r="B175" s="64"/>
      <c r="C175" s="66"/>
      <c r="D175" s="64"/>
      <c r="E175" s="64"/>
      <c r="F175" s="74"/>
    </row>
    <row r="176" spans="1:6" ht="12.75">
      <c r="A176" s="63"/>
      <c r="B176" s="64"/>
      <c r="C176" s="66"/>
      <c r="D176" s="64"/>
      <c r="E176" s="64"/>
      <c r="F176" s="74"/>
    </row>
    <row r="177" spans="1:6" ht="12.75">
      <c r="A177" s="63"/>
      <c r="B177" s="64"/>
      <c r="C177" s="66"/>
      <c r="D177" s="64"/>
      <c r="E177" s="64"/>
      <c r="F177" s="74"/>
    </row>
    <row r="178" spans="1:6" ht="12.75">
      <c r="A178" s="63"/>
      <c r="B178" s="64"/>
      <c r="C178" s="66"/>
      <c r="D178" s="64"/>
      <c r="E178" s="64"/>
      <c r="F178" s="74"/>
    </row>
    <row r="179" spans="1:6" ht="12.75">
      <c r="A179" s="63"/>
      <c r="B179" s="64"/>
      <c r="C179" s="66"/>
      <c r="D179" s="64"/>
      <c r="E179" s="64"/>
      <c r="F179" s="74"/>
    </row>
    <row r="180" spans="1:6" ht="12.75">
      <c r="A180" s="63"/>
      <c r="B180" s="64"/>
      <c r="C180" s="66"/>
      <c r="D180" s="64"/>
      <c r="E180" s="64"/>
      <c r="F180" s="74"/>
    </row>
    <row r="181" spans="1:6" ht="12.75">
      <c r="A181" s="63"/>
      <c r="B181" s="64"/>
      <c r="C181" s="66"/>
      <c r="D181" s="64"/>
      <c r="E181" s="64"/>
      <c r="F181" s="74"/>
    </row>
    <row r="182" spans="1:6" ht="12.75">
      <c r="A182" s="63"/>
      <c r="B182" s="64"/>
      <c r="C182" s="66"/>
      <c r="D182" s="64"/>
      <c r="E182" s="64"/>
      <c r="F182" s="74"/>
    </row>
    <row r="183" spans="1:6" ht="12.75">
      <c r="A183" s="63"/>
      <c r="B183" s="64"/>
      <c r="C183" s="66"/>
      <c r="D183" s="64"/>
      <c r="E183" s="64"/>
      <c r="F183" s="74"/>
    </row>
    <row r="184" spans="1:6" ht="12.75">
      <c r="A184" s="63"/>
      <c r="B184" s="64"/>
      <c r="C184" s="66"/>
      <c r="D184" s="64"/>
      <c r="E184" s="64"/>
      <c r="F184" s="74"/>
    </row>
    <row r="185" spans="1:6" ht="12.75">
      <c r="A185" s="63"/>
      <c r="B185" s="64"/>
      <c r="C185" s="66"/>
      <c r="D185" s="64"/>
      <c r="E185" s="64"/>
      <c r="F185" s="74"/>
    </row>
    <row r="186" spans="1:6" ht="12.75">
      <c r="A186" s="63"/>
      <c r="B186" s="64"/>
      <c r="C186" s="66"/>
      <c r="D186" s="64"/>
      <c r="E186" s="64"/>
      <c r="F186" s="74"/>
    </row>
    <row r="187" spans="1:6" ht="12.75">
      <c r="A187" s="63"/>
      <c r="B187" s="64"/>
      <c r="C187" s="66"/>
      <c r="D187" s="64"/>
      <c r="E187" s="64"/>
      <c r="F187" s="74"/>
    </row>
    <row r="188" spans="1:6" ht="12.75">
      <c r="A188" s="63"/>
      <c r="B188" s="64"/>
      <c r="C188" s="66"/>
      <c r="D188" s="64"/>
      <c r="E188" s="64"/>
      <c r="F188" s="74"/>
    </row>
    <row r="189" spans="1:6" ht="12.75">
      <c r="A189" s="63"/>
      <c r="B189" s="64"/>
      <c r="C189" s="66"/>
      <c r="D189" s="64"/>
      <c r="E189" s="64"/>
      <c r="F189" s="74"/>
    </row>
    <row r="190" spans="1:6" ht="12.75">
      <c r="A190" s="63"/>
      <c r="B190" s="64"/>
      <c r="C190" s="66"/>
      <c r="D190" s="64"/>
      <c r="E190" s="64"/>
      <c r="F190" s="74"/>
    </row>
    <row r="191" spans="1:6" ht="12.75">
      <c r="A191" s="63"/>
      <c r="B191" s="64"/>
      <c r="C191" s="66"/>
      <c r="D191" s="64"/>
      <c r="E191" s="64"/>
      <c r="F191" s="74"/>
    </row>
    <row r="192" spans="1:6" ht="12.75">
      <c r="A192" s="63"/>
      <c r="B192" s="64"/>
      <c r="C192" s="66"/>
      <c r="D192" s="64"/>
      <c r="E192" s="64"/>
      <c r="F192" s="74"/>
    </row>
    <row r="193" spans="1:6" ht="12.75">
      <c r="A193" s="63"/>
      <c r="B193" s="64"/>
      <c r="C193" s="66"/>
      <c r="D193" s="64"/>
      <c r="E193" s="64"/>
      <c r="F193" s="74"/>
    </row>
    <row r="194" spans="1:6" ht="12.75">
      <c r="A194" s="63"/>
      <c r="B194" s="64"/>
      <c r="C194" s="66"/>
      <c r="D194" s="64"/>
      <c r="E194" s="64"/>
      <c r="F194" s="74"/>
    </row>
    <row r="195" spans="1:6" ht="12.75">
      <c r="A195" s="63"/>
      <c r="B195" s="64"/>
      <c r="C195" s="66"/>
      <c r="D195" s="64"/>
      <c r="E195" s="64"/>
      <c r="F195" s="74"/>
    </row>
    <row r="196" spans="1:6" ht="12.75">
      <c r="A196" s="63"/>
      <c r="B196" s="64"/>
      <c r="C196" s="66"/>
      <c r="D196" s="64"/>
      <c r="E196" s="64"/>
      <c r="F196" s="74"/>
    </row>
    <row r="197" spans="1:6" ht="12.75">
      <c r="A197" s="63"/>
      <c r="B197" s="64"/>
      <c r="C197" s="66"/>
      <c r="D197" s="64"/>
      <c r="E197" s="64"/>
      <c r="F197" s="74"/>
    </row>
    <row r="198" spans="1:6" ht="12.75">
      <c r="A198" s="63"/>
      <c r="B198" s="64"/>
      <c r="C198" s="66"/>
      <c r="D198" s="64"/>
      <c r="E198" s="64"/>
      <c r="F198" s="74"/>
    </row>
    <row r="199" spans="1:6" ht="12.75">
      <c r="A199" s="63"/>
      <c r="B199" s="64"/>
      <c r="C199" s="66"/>
      <c r="D199" s="64"/>
      <c r="E199" s="64"/>
      <c r="F199" s="74"/>
    </row>
    <row r="200" spans="1:6" ht="12.75">
      <c r="A200" s="63"/>
      <c r="B200" s="64"/>
      <c r="C200" s="66"/>
      <c r="D200" s="64"/>
      <c r="E200" s="64"/>
      <c r="F200" s="74"/>
    </row>
    <row r="201" spans="1:6" ht="12.75">
      <c r="A201" s="63"/>
      <c r="B201" s="64"/>
      <c r="C201" s="66"/>
      <c r="D201" s="64"/>
      <c r="E201" s="64"/>
      <c r="F201" s="74"/>
    </row>
    <row r="202" spans="1:6" ht="12.75">
      <c r="A202" s="63"/>
      <c r="B202" s="64"/>
      <c r="C202" s="66"/>
      <c r="D202" s="64"/>
      <c r="E202" s="64"/>
      <c r="F202" s="74"/>
    </row>
    <row r="203" spans="1:6" ht="12.75">
      <c r="A203" s="63"/>
      <c r="B203" s="64"/>
      <c r="C203" s="66"/>
      <c r="D203" s="64"/>
      <c r="E203" s="64"/>
      <c r="F203" s="74"/>
    </row>
    <row r="204" spans="1:6" ht="12.75">
      <c r="A204" s="63"/>
      <c r="B204" s="64"/>
      <c r="C204" s="66"/>
      <c r="D204" s="64"/>
      <c r="E204" s="64"/>
      <c r="F204" s="74"/>
    </row>
    <row r="205" spans="1:6" ht="12.75">
      <c r="A205" s="63"/>
      <c r="B205" s="64"/>
      <c r="C205" s="66"/>
      <c r="D205" s="64"/>
      <c r="E205" s="64"/>
      <c r="F205" s="74"/>
    </row>
    <row r="206" spans="1:6" ht="12.75">
      <c r="A206" s="63"/>
      <c r="B206" s="64"/>
      <c r="C206" s="66"/>
      <c r="D206" s="64"/>
      <c r="E206" s="64"/>
      <c r="F206" s="74"/>
    </row>
    <row r="207" spans="1:6" ht="12.75">
      <c r="A207" s="63"/>
      <c r="B207" s="64"/>
      <c r="C207" s="66"/>
      <c r="D207" s="64"/>
      <c r="E207" s="64"/>
      <c r="F207" s="74"/>
    </row>
    <row r="208" spans="1:6" ht="12.75">
      <c r="A208" s="63"/>
      <c r="B208" s="64"/>
      <c r="C208" s="66"/>
      <c r="D208" s="64"/>
      <c r="E208" s="64"/>
      <c r="F208" s="74"/>
    </row>
    <row r="209" spans="1:6" ht="12.75">
      <c r="A209" s="63"/>
      <c r="B209" s="64"/>
      <c r="C209" s="66"/>
      <c r="D209" s="64"/>
      <c r="E209" s="64"/>
      <c r="F209" s="74"/>
    </row>
    <row r="210" spans="1:6" ht="12.75">
      <c r="A210" s="63"/>
      <c r="B210" s="64"/>
      <c r="C210" s="66"/>
      <c r="D210" s="64"/>
      <c r="E210" s="64"/>
      <c r="F210" s="74"/>
    </row>
    <row r="211" spans="1:6" ht="12.75">
      <c r="A211" s="63"/>
      <c r="B211" s="64"/>
      <c r="C211" s="66"/>
      <c r="D211" s="64"/>
      <c r="E211" s="64"/>
      <c r="F211" s="74"/>
    </row>
    <row r="212" spans="1:6" ht="12.75">
      <c r="A212" s="63"/>
      <c r="B212" s="64"/>
      <c r="C212" s="66"/>
      <c r="D212" s="64"/>
      <c r="E212" s="64"/>
      <c r="F212" s="74"/>
    </row>
    <row r="213" spans="1:6" ht="12.75">
      <c r="A213" s="63"/>
      <c r="B213" s="64"/>
      <c r="C213" s="66"/>
      <c r="D213" s="64"/>
      <c r="E213" s="64"/>
      <c r="F213" s="74"/>
    </row>
    <row r="214" spans="1:6" ht="12.75">
      <c r="A214" s="63"/>
      <c r="B214" s="64"/>
      <c r="C214" s="66"/>
      <c r="D214" s="64"/>
      <c r="E214" s="64"/>
      <c r="F214" s="74"/>
    </row>
    <row r="215" spans="1:6" ht="12.75">
      <c r="A215" s="63"/>
      <c r="B215" s="64"/>
      <c r="C215" s="66"/>
      <c r="D215" s="64"/>
      <c r="E215" s="64"/>
      <c r="F215" s="74"/>
    </row>
    <row r="216" spans="1:6" ht="12.75">
      <c r="A216" s="63"/>
      <c r="B216" s="64"/>
      <c r="C216" s="66"/>
      <c r="D216" s="64"/>
      <c r="E216" s="64"/>
      <c r="F216" s="74"/>
    </row>
    <row r="217" spans="1:6" ht="12.75">
      <c r="A217" s="63"/>
      <c r="B217" s="64"/>
      <c r="C217" s="66"/>
      <c r="D217" s="64"/>
      <c r="E217" s="64"/>
      <c r="F217" s="74"/>
    </row>
    <row r="218" spans="1:6" ht="12.75">
      <c r="A218" s="63"/>
      <c r="B218" s="64"/>
      <c r="C218" s="66"/>
      <c r="D218" s="64"/>
      <c r="E218" s="64"/>
      <c r="F218" s="74"/>
    </row>
    <row r="219" spans="1:6" ht="12.75">
      <c r="A219" s="63"/>
      <c r="B219" s="64"/>
      <c r="C219" s="66"/>
      <c r="D219" s="64"/>
      <c r="E219" s="64"/>
      <c r="F219" s="74"/>
    </row>
    <row r="220" spans="1:6" ht="12.75">
      <c r="A220" s="63"/>
      <c r="B220" s="64"/>
      <c r="C220" s="66"/>
      <c r="D220" s="64"/>
      <c r="E220" s="64"/>
      <c r="F220" s="74"/>
    </row>
    <row r="221" spans="1:6" ht="12.75">
      <c r="A221" s="63"/>
      <c r="B221" s="64"/>
      <c r="C221" s="66"/>
      <c r="D221" s="64"/>
      <c r="E221" s="64"/>
      <c r="F221" s="74"/>
    </row>
    <row r="222" spans="1:6" ht="12.75">
      <c r="A222" s="63"/>
      <c r="B222" s="64"/>
      <c r="C222" s="66"/>
      <c r="D222" s="64"/>
      <c r="E222" s="64"/>
      <c r="F222" s="74"/>
    </row>
    <row r="223" spans="1:6" ht="12.75">
      <c r="A223" s="63"/>
      <c r="B223" s="64"/>
      <c r="C223" s="66"/>
      <c r="D223" s="64"/>
      <c r="E223" s="64"/>
      <c r="F223" s="74"/>
    </row>
    <row r="224" spans="1:6" ht="12.75">
      <c r="A224" s="63"/>
      <c r="B224" s="64"/>
      <c r="C224" s="66"/>
      <c r="D224" s="64"/>
      <c r="E224" s="64"/>
      <c r="F224" s="74"/>
    </row>
    <row r="225" spans="1:6" ht="12.75">
      <c r="A225" s="63"/>
      <c r="B225" s="64"/>
      <c r="C225" s="66"/>
      <c r="D225" s="64"/>
      <c r="E225" s="64"/>
      <c r="F225" s="74"/>
    </row>
    <row r="226" spans="1:6" ht="12.75">
      <c r="A226" s="63"/>
      <c r="B226" s="64"/>
      <c r="C226" s="66"/>
      <c r="D226" s="64"/>
      <c r="E226" s="64"/>
      <c r="F226" s="74"/>
    </row>
    <row r="227" spans="1:6" ht="12.75">
      <c r="A227" s="63"/>
      <c r="B227" s="64"/>
      <c r="C227" s="66"/>
      <c r="D227" s="64"/>
      <c r="E227" s="64"/>
      <c r="F227" s="74"/>
    </row>
    <row r="228" spans="1:6" ht="12.75">
      <c r="A228" s="63"/>
      <c r="B228" s="64"/>
      <c r="C228" s="66"/>
      <c r="D228" s="64"/>
      <c r="E228" s="64"/>
      <c r="F228" s="74"/>
    </row>
    <row r="229" spans="1:6" ht="12.75">
      <c r="A229" s="63"/>
      <c r="B229" s="64"/>
      <c r="C229" s="66"/>
      <c r="D229" s="64"/>
      <c r="E229" s="64"/>
      <c r="F229" s="74"/>
    </row>
    <row r="230" spans="1:6" ht="12.75">
      <c r="A230" s="63"/>
      <c r="B230" s="64"/>
      <c r="C230" s="66"/>
      <c r="D230" s="64"/>
      <c r="E230" s="64"/>
      <c r="F230" s="74"/>
    </row>
    <row r="231" spans="1:6" ht="12.75">
      <c r="A231" s="63"/>
      <c r="B231" s="64"/>
      <c r="C231" s="66"/>
      <c r="D231" s="64"/>
      <c r="E231" s="64"/>
      <c r="F231" s="74"/>
    </row>
    <row r="232" spans="1:6" ht="12.75">
      <c r="A232" s="63"/>
      <c r="B232" s="64"/>
      <c r="C232" s="66"/>
      <c r="D232" s="64"/>
      <c r="E232" s="64"/>
      <c r="F232" s="74"/>
    </row>
    <row r="233" spans="1:6" ht="12.75">
      <c r="A233" s="63"/>
      <c r="B233" s="64"/>
      <c r="C233" s="66"/>
      <c r="D233" s="64"/>
      <c r="E233" s="64"/>
      <c r="F233" s="74"/>
    </row>
    <row r="234" spans="1:6" ht="12.75">
      <c r="A234" s="63"/>
      <c r="B234" s="64"/>
      <c r="C234" s="66"/>
      <c r="D234" s="64"/>
      <c r="E234" s="64"/>
      <c r="F234" s="74"/>
    </row>
    <row r="235" spans="1:6" ht="12.75">
      <c r="A235" s="63"/>
      <c r="B235" s="64"/>
      <c r="C235" s="66"/>
      <c r="D235" s="64"/>
      <c r="E235" s="64"/>
      <c r="F235" s="74"/>
    </row>
    <row r="236" spans="1:6" ht="12.75">
      <c r="A236" s="63"/>
      <c r="B236" s="64"/>
      <c r="C236" s="66"/>
      <c r="D236" s="64"/>
      <c r="E236" s="64"/>
      <c r="F236" s="74"/>
    </row>
    <row r="237" spans="1:6" ht="12.75">
      <c r="A237" s="63"/>
      <c r="B237" s="64"/>
      <c r="C237" s="66"/>
      <c r="D237" s="64"/>
      <c r="E237" s="64"/>
      <c r="F237" s="74"/>
    </row>
    <row r="238" spans="1:6" ht="12.75">
      <c r="A238" s="63"/>
      <c r="B238" s="64"/>
      <c r="C238" s="66"/>
      <c r="D238" s="64"/>
      <c r="E238" s="64"/>
      <c r="F238" s="74"/>
    </row>
    <row r="239" spans="1:6" ht="12.75">
      <c r="A239" s="63"/>
      <c r="B239" s="64"/>
      <c r="C239" s="66"/>
      <c r="D239" s="64"/>
      <c r="E239" s="64"/>
      <c r="F239" s="74"/>
    </row>
    <row r="240" spans="1:6" ht="12.75">
      <c r="A240" s="63"/>
      <c r="B240" s="64"/>
      <c r="C240" s="66"/>
      <c r="D240" s="64"/>
      <c r="E240" s="64"/>
      <c r="F240" s="74"/>
    </row>
    <row r="241" spans="1:6" ht="12.75">
      <c r="A241" s="63"/>
      <c r="B241" s="64"/>
      <c r="C241" s="66"/>
      <c r="D241" s="64"/>
      <c r="E241" s="64"/>
      <c r="F241" s="74"/>
    </row>
    <row r="242" spans="1:6" ht="12.75">
      <c r="A242" s="63"/>
      <c r="B242" s="64"/>
      <c r="C242" s="66"/>
      <c r="D242" s="64"/>
      <c r="E242" s="64"/>
      <c r="F242" s="74"/>
    </row>
    <row r="243" spans="1:6" ht="12.75">
      <c r="A243" s="63"/>
      <c r="B243" s="64"/>
      <c r="C243" s="66"/>
      <c r="D243" s="64"/>
      <c r="E243" s="64"/>
      <c r="F243" s="74"/>
    </row>
    <row r="244" spans="1:6" ht="12.75">
      <c r="A244" s="63"/>
      <c r="B244" s="64"/>
      <c r="C244" s="66"/>
      <c r="D244" s="64"/>
      <c r="E244" s="64"/>
      <c r="F244" s="74"/>
    </row>
    <row r="245" spans="1:6" ht="12.75">
      <c r="A245" s="63"/>
      <c r="B245" s="64"/>
      <c r="C245" s="66"/>
      <c r="D245" s="64"/>
      <c r="E245" s="64"/>
      <c r="F245" s="74"/>
    </row>
    <row r="246" spans="1:6" ht="12.75">
      <c r="A246" s="63"/>
      <c r="B246" s="64"/>
      <c r="C246" s="66"/>
      <c r="D246" s="64"/>
      <c r="E246" s="64"/>
      <c r="F246" s="74"/>
    </row>
    <row r="247" spans="1:6" ht="12.75">
      <c r="A247" s="63"/>
      <c r="B247" s="64"/>
      <c r="C247" s="66"/>
      <c r="D247" s="64"/>
      <c r="E247" s="64"/>
      <c r="F247" s="74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http://economia-excel.blogspot.com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de amortización de préstamos</dc:title>
  <dc:subject/>
  <dc:creator>ARP</dc:creator>
  <cp:keywords>préstamos, amortización, sistema francés, financiación, economía, excel</cp:keywords>
  <dc:description/>
  <cp:lastModifiedBy>EADS</cp:lastModifiedBy>
  <cp:lastPrinted>2011-03-13T21:37:23Z</cp:lastPrinted>
  <dcterms:created xsi:type="dcterms:W3CDTF">2006-04-25T20:33:47Z</dcterms:created>
  <dcterms:modified xsi:type="dcterms:W3CDTF">2019-09-26T13:53:16Z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